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7935" firstSheet="1" activeTab="5"/>
  </bookViews>
  <sheets>
    <sheet name="Data" sheetId="1" r:id="rId1"/>
    <sheet name="Difference" sheetId="2" r:id="rId2"/>
    <sheet name="log Difference" sheetId="3" r:id="rId3"/>
    <sheet name="Statistics of log Difference" sheetId="4" r:id="rId4"/>
    <sheet name="Regression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<sst xmlns="http://schemas.openxmlformats.org/spreadsheetml/2006/main" count="106" uniqueCount="93">
  <si>
    <t>Reference</t>
  </si>
  <si>
    <t>Test</t>
  </si>
  <si>
    <t>Mean</t>
  </si>
  <si>
    <t>Difference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</si>
  <si>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</si>
  <si>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</si>
  <si>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</si>
  <si>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</si>
  <si>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</si>
  <si>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</si>
  <si>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</si>
  <si>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</si>
  <si>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</si>
  <si>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</si>
  <si>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</si>
  <si>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</si>
  <si>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UL</t>
  </si>
  <si>
    <t>LL</t>
  </si>
  <si>
    <t>SUMMARY OUTPUT</t>
  </si>
  <si>
    <t>Regression Statistics</t>
  </si>
  <si>
    <t>Multiple R</t>
  </si>
  <si>
    <t>R Square</t>
  </si>
  <si>
    <t>Adjusted R Square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</si>
  <si>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</si>
  <si>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</si>
  <si>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</si>
  <si>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</si>
  <si>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</si>
  <si>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</si>
  <si>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</si>
  <si>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</si>
  <si>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</si>
  <si>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</si>
  <si>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</si>
  <si>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</si>
  <si>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</si>
  <si>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</si>
  <si>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</si>
  <si>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</si>
  <si>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</si>
  <si>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</si>
  <si>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</si>
  <si>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Mean (log)</t>
  </si>
  <si>
    <t>Difference (log)</t>
  </si>
  <si>
    <t>Both reference and test data should be collected in duplicate but only "averages" are shown here.</t>
  </si>
  <si>
    <t>The log transformation gives a more even distribution with the (log) mean</t>
  </si>
  <si>
    <t>The Reference and Test data are transformed to logs, and Mean and Difference recalculated.</t>
  </si>
  <si>
    <t>The Mean and Difference of each pair is calculated and plotted as shown.</t>
  </si>
  <si>
    <t>As log</t>
  </si>
  <si>
    <t>The log values can be transformed back to give a mean slope of 1.187 with 95 % limits from 1.166 to 1.208, clearly different from 1.0.</t>
  </si>
  <si>
    <t>The stippled area shows the mean difference +/- 2 SEM, i.e. from LL to UL calculated above.</t>
  </si>
  <si>
    <t>The statistics for the log differences are calculated in Excel under Tools/Data Analysis/Descriptive Statistics …..Summary Statistics</t>
  </si>
  <si>
    <t>Use of logs is the preferred transformation (under log Difference tab).</t>
  </si>
  <si>
    <t>Mean and Standard Error allow calculation of upper (UL) and lower (LL) limits of the mean, both as logs.</t>
  </si>
  <si>
    <t>As logs, UL is Mean + 2 Standard Error (SEM)</t>
  </si>
  <si>
    <t>As logs, LL is Mean - 2 Standard Error (SEM)</t>
  </si>
  <si>
    <t>A scatter plot is shown together with the line of identity.</t>
  </si>
  <si>
    <t>This suggestion is confirmed here.</t>
  </si>
  <si>
    <t>As expected, the difference plot shows a trend with the mean.</t>
  </si>
  <si>
    <t>Least squares linear regression statistics are calculated in Excel under Tools/Data Analysis/Regression, with Reference as "x".</t>
  </si>
  <si>
    <t>The equation is y (Test) = 1.22 x (Reference) - 0.213, with the plot shown below.</t>
  </si>
  <si>
    <r>
      <t xml:space="preserve">The slope </t>
    </r>
    <r>
      <rPr>
        <i/>
        <sz val="10"/>
        <rFont val="Arial"/>
        <family val="2"/>
      </rPr>
      <t>is</t>
    </r>
    <r>
      <rPr>
        <sz val="10"/>
        <rFont val="Arial"/>
        <family val="0"/>
      </rPr>
      <t xml:space="preserve"> significantly different from 1.0: the 95 % limits on it are from 1.18 to 1.26</t>
    </r>
  </si>
  <si>
    <r>
      <t xml:space="preserve">The intercept </t>
    </r>
    <r>
      <rPr>
        <i/>
        <sz val="10"/>
        <rFont val="Arial"/>
        <family val="2"/>
      </rPr>
      <t>is not</t>
    </r>
    <r>
      <rPr>
        <sz val="10"/>
        <rFont val="Arial"/>
        <family val="0"/>
      </rPr>
      <t xml:space="preserve"> significantly different from zero: the 95 % limits on it are from -0.53 to 0.11</t>
    </r>
  </si>
  <si>
    <t>SLOPE</t>
  </si>
  <si>
    <t>LIMITS ON SLOPE</t>
  </si>
  <si>
    <t>INTERCEPT</t>
  </si>
  <si>
    <t>LIMITS ON INTERCEPT</t>
  </si>
  <si>
    <t>ACCEPTABLE BIAS</t>
  </si>
  <si>
    <t>0.978 - 1.022</t>
  </si>
  <si>
    <t>1.166 - 1.208</t>
  </si>
  <si>
    <t>LEAST SQUARES</t>
  </si>
  <si>
    <t>1.183 - 1.258</t>
  </si>
  <si>
    <t>-0.53 - 0.11</t>
  </si>
  <si>
    <t>DIFFERENCE (log transform)</t>
  </si>
  <si>
    <t>PASSING-BABLOK</t>
  </si>
  <si>
    <t>1.173 - 1.277</t>
  </si>
  <si>
    <t>1.179 - 1.260</t>
  </si>
  <si>
    <t>-0.65 - 0.15</t>
  </si>
  <si>
    <t>Under Statistics of log difference tab</t>
  </si>
  <si>
    <t>Under Regression tab</t>
  </si>
  <si>
    <t>From MultiQC (see text)</t>
  </si>
  <si>
    <t>CONCLUSION</t>
  </si>
  <si>
    <t>All models give a slope of about 1.2 that is significantly different from 1.0 and outside what is given as acceptable.</t>
  </si>
  <si>
    <t xml:space="preserve">DEMING </t>
  </si>
  <si>
    <t xml:space="preserve">Difference (log) </t>
  </si>
  <si>
    <t>As antilog</t>
  </si>
  <si>
    <t>From Ref 12 - glucose data</t>
  </si>
  <si>
    <t>All models give a small negative intercept that is insignificantly different from 0.</t>
  </si>
  <si>
    <t>The test method is unsuitable.</t>
  </si>
  <si>
    <t>Note the suitably high value of "R" (&gt;0.975, cf. ref 9)</t>
  </si>
  <si>
    <t>Glucose data collected for a method comparison from 51 specimens are shown in columns A and B.</t>
  </si>
  <si>
    <t xml:space="preserve">The scatter plot (in Data) indicates a difference of slope that is not readily accommodated by the simple difference plot. </t>
  </si>
  <si>
    <t>It indicates the unsuitability of using this derivation directly to calculate a mean difference.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</si>
</sst>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0000000000"/>
    <numFmt numFmtId="166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Continuous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4</xdr:row>
      <xdr:rowOff>9525</xdr:rowOff>
    </xdr:from>
    <xdr:to>
      <xdr:col>3</xdr:col>
      <xdr:colOff>0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409575" y="657225"/>
          <a:ext cx="1495425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4</xdr:row>
      <xdr:rowOff>0</xdr:rowOff>
    </xdr:from>
    <xdr:to>
      <xdr:col>3</xdr:col>
      <xdr:colOff>0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 flipH="1" flipV="1">
          <a:off x="1057275" y="647700"/>
          <a:ext cx="8477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9525</xdr:rowOff>
    </xdr:from>
    <xdr:to>
      <xdr:col>5</xdr:col>
      <xdr:colOff>219075</xdr:colOff>
      <xdr:row>12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14525" y="1790700"/>
          <a:ext cx="1428750" cy="180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established method</a:t>
          </a:r>
        </a:p>
      </xdr:txBody>
    </xdr:sp>
    <xdr:clientData/>
  </xdr:twoCellAnchor>
  <xdr:twoCellAnchor>
    <xdr:from>
      <xdr:col>3</xdr:col>
      <xdr:colOff>0</xdr:colOff>
      <xdr:row>6</xdr:row>
      <xdr:rowOff>133350</xdr:rowOff>
    </xdr:from>
    <xdr:to>
      <xdr:col>5</xdr:col>
      <xdr:colOff>85725</xdr:colOff>
      <xdr:row>7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05000" y="1104900"/>
          <a:ext cx="1304925" cy="1714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candidate method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6</xdr:row>
      <xdr:rowOff>0</xdr:rowOff>
    </xdr:from>
    <xdr:to>
      <xdr:col>4</xdr:col>
      <xdr:colOff>628650</xdr:colOff>
      <xdr:row>12</xdr:row>
      <xdr:rowOff>104775</xdr:rowOff>
    </xdr:to>
    <xdr:sp>
      <xdr:nvSpPr>
        <xdr:cNvPr id="1" name="Line 6"/>
        <xdr:cNvSpPr>
          <a:spLocks/>
        </xdr:cNvSpPr>
      </xdr:nvSpPr>
      <xdr:spPr>
        <a:xfrm flipH="1" flipV="1">
          <a:off x="1733550" y="971550"/>
          <a:ext cx="147637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9525</xdr:rowOff>
    </xdr:from>
    <xdr:to>
      <xdr:col>6</xdr:col>
      <xdr:colOff>514350</xdr:colOff>
      <xdr:row>13</xdr:row>
      <xdr:rowOff>47625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3219450" y="1952625"/>
          <a:ext cx="1543050" cy="200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(Column A + Column B)/2</a:t>
          </a:r>
        </a:p>
      </xdr:txBody>
    </xdr:sp>
    <xdr:clientData/>
  </xdr:twoCellAnchor>
  <xdr:twoCellAnchor>
    <xdr:from>
      <xdr:col>5</xdr:col>
      <xdr:colOff>9525</xdr:colOff>
      <xdr:row>8</xdr:row>
      <xdr:rowOff>152400</xdr:rowOff>
    </xdr:from>
    <xdr:to>
      <xdr:col>6</xdr:col>
      <xdr:colOff>285750</xdr:colOff>
      <xdr:row>10</xdr:row>
      <xdr:rowOff>9525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3219450" y="1447800"/>
          <a:ext cx="1314450" cy="180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Column B - Column A</a:t>
          </a:r>
        </a:p>
      </xdr:txBody>
    </xdr:sp>
    <xdr:clientData/>
  </xdr:twoCellAnchor>
  <xdr:twoCellAnchor>
    <xdr:from>
      <xdr:col>3</xdr:col>
      <xdr:colOff>523875</xdr:colOff>
      <xdr:row>6</xdr:row>
      <xdr:rowOff>9525</xdr:rowOff>
    </xdr:from>
    <xdr:to>
      <xdr:col>5</xdr:col>
      <xdr:colOff>0</xdr:colOff>
      <xdr:row>9</xdr:row>
      <xdr:rowOff>85725</xdr:rowOff>
    </xdr:to>
    <xdr:sp>
      <xdr:nvSpPr>
        <xdr:cNvPr id="4" name="Line 17"/>
        <xdr:cNvSpPr>
          <a:spLocks/>
        </xdr:cNvSpPr>
      </xdr:nvSpPr>
      <xdr:spPr>
        <a:xfrm flipH="1" flipV="1">
          <a:off x="2428875" y="981075"/>
          <a:ext cx="78105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3</xdr:row>
      <xdr:rowOff>38100</xdr:rowOff>
    </xdr:from>
    <xdr:to>
      <xdr:col>4</xdr:col>
      <xdr:colOff>485775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 flipH="1" flipV="1">
          <a:off x="2962275" y="523875"/>
          <a:ext cx="5238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38100</xdr:rowOff>
    </xdr:from>
    <xdr:to>
      <xdr:col>4</xdr:col>
      <xdr:colOff>457200</xdr:colOff>
      <xdr:row>7</xdr:row>
      <xdr:rowOff>133350</xdr:rowOff>
    </xdr:to>
    <xdr:sp>
      <xdr:nvSpPr>
        <xdr:cNvPr id="2" name="Line 2"/>
        <xdr:cNvSpPr>
          <a:spLocks/>
        </xdr:cNvSpPr>
      </xdr:nvSpPr>
      <xdr:spPr>
        <a:xfrm flipH="1" flipV="1">
          <a:off x="1876425" y="523875"/>
          <a:ext cx="1581150" cy="742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3</xdr:row>
      <xdr:rowOff>152400</xdr:rowOff>
    </xdr:from>
    <xdr:to>
      <xdr:col>7</xdr:col>
      <xdr:colOff>400050</xdr:colOff>
      <xdr:row>5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514725" y="638175"/>
          <a:ext cx="1714500" cy="180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log Column B - log Column A</a:t>
          </a:r>
        </a:p>
      </xdr:txBody>
    </xdr:sp>
    <xdr:clientData/>
  </xdr:twoCellAnchor>
  <xdr:twoCellAnchor>
    <xdr:from>
      <xdr:col>4</xdr:col>
      <xdr:colOff>485775</xdr:colOff>
      <xdr:row>7</xdr:row>
      <xdr:rowOff>47625</xdr:rowOff>
    </xdr:from>
    <xdr:to>
      <xdr:col>7</xdr:col>
      <xdr:colOff>571500</xdr:colOff>
      <xdr:row>8</xdr:row>
      <xdr:rowOff>85725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486150" y="1181100"/>
          <a:ext cx="1914525" cy="200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(log Column A + log Column B)/2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85725</xdr:rowOff>
    </xdr:from>
    <xdr:to>
      <xdr:col>5</xdr:col>
      <xdr:colOff>152400</xdr:colOff>
      <xdr:row>6</xdr:row>
      <xdr:rowOff>85725</xdr:rowOff>
    </xdr:to>
    <xdr:sp>
      <xdr:nvSpPr>
        <xdr:cNvPr id="1" name="Line 3"/>
        <xdr:cNvSpPr>
          <a:spLocks/>
        </xdr:cNvSpPr>
      </xdr:nvSpPr>
      <xdr:spPr>
        <a:xfrm>
          <a:off x="3162300" y="1066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6</xdr:row>
      <xdr:rowOff>85725</xdr:rowOff>
    </xdr:from>
    <xdr:to>
      <xdr:col>5</xdr:col>
      <xdr:colOff>133350</xdr:colOff>
      <xdr:row>7</xdr:row>
      <xdr:rowOff>66675</xdr:rowOff>
    </xdr:to>
    <xdr:sp>
      <xdr:nvSpPr>
        <xdr:cNvPr id="2" name="Line 4"/>
        <xdr:cNvSpPr>
          <a:spLocks/>
        </xdr:cNvSpPr>
      </xdr:nvSpPr>
      <xdr:spPr>
        <a:xfrm>
          <a:off x="3152775" y="1066800"/>
          <a:ext cx="942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5</xdr:col>
      <xdr:colOff>142875</xdr:colOff>
      <xdr:row>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3171825" y="1257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8</xdr:row>
      <xdr:rowOff>0</xdr:rowOff>
    </xdr:from>
    <xdr:to>
      <xdr:col>6</xdr:col>
      <xdr:colOff>180975</xdr:colOff>
      <xdr:row>11</xdr:row>
      <xdr:rowOff>9525</xdr:rowOff>
    </xdr:to>
    <xdr:sp>
      <xdr:nvSpPr>
        <xdr:cNvPr id="4" name="Line 6"/>
        <xdr:cNvSpPr>
          <a:spLocks/>
        </xdr:cNvSpPr>
      </xdr:nvSpPr>
      <xdr:spPr>
        <a:xfrm flipV="1">
          <a:off x="4591050" y="1304925"/>
          <a:ext cx="3524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20</xdr:row>
      <xdr:rowOff>161925</xdr:rowOff>
    </xdr:from>
    <xdr:to>
      <xdr:col>4</xdr:col>
      <xdr:colOff>352425</xdr:colOff>
      <xdr:row>22</xdr:row>
      <xdr:rowOff>152400</xdr:rowOff>
    </xdr:to>
    <xdr:sp>
      <xdr:nvSpPr>
        <xdr:cNvPr id="1" name="Line 3"/>
        <xdr:cNvSpPr>
          <a:spLocks/>
        </xdr:cNvSpPr>
      </xdr:nvSpPr>
      <xdr:spPr>
        <a:xfrm flipV="1">
          <a:off x="3286125" y="3448050"/>
          <a:ext cx="0" cy="3238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20</xdr:row>
      <xdr:rowOff>9525</xdr:rowOff>
    </xdr:from>
    <xdr:to>
      <xdr:col>5</xdr:col>
      <xdr:colOff>628650</xdr:colOff>
      <xdr:row>23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3752850" y="3295650"/>
          <a:ext cx="647700" cy="4857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8</xdr:col>
      <xdr:colOff>180975</xdr:colOff>
      <xdr:row>24</xdr:row>
      <xdr:rowOff>152400</xdr:rowOff>
    </xdr:to>
    <xdr:sp>
      <xdr:nvSpPr>
        <xdr:cNvPr id="3" name="Line 5"/>
        <xdr:cNvSpPr>
          <a:spLocks/>
        </xdr:cNvSpPr>
      </xdr:nvSpPr>
      <xdr:spPr>
        <a:xfrm flipV="1">
          <a:off x="6353175" y="3257550"/>
          <a:ext cx="180975" cy="838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19</xdr:row>
      <xdr:rowOff>152400</xdr:rowOff>
    </xdr:from>
    <xdr:to>
      <xdr:col>9</xdr:col>
      <xdr:colOff>85725</xdr:colOff>
      <xdr:row>24</xdr:row>
      <xdr:rowOff>152400</xdr:rowOff>
    </xdr:to>
    <xdr:sp>
      <xdr:nvSpPr>
        <xdr:cNvPr id="4" name="Line 6"/>
        <xdr:cNvSpPr>
          <a:spLocks/>
        </xdr:cNvSpPr>
      </xdr:nvSpPr>
      <xdr:spPr>
        <a:xfrm flipV="1">
          <a:off x="6734175" y="3276600"/>
          <a:ext cx="609600" cy="8191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21</xdr:row>
      <xdr:rowOff>0</xdr:rowOff>
    </xdr:from>
    <xdr:to>
      <xdr:col>8</xdr:col>
      <xdr:colOff>771525</xdr:colOff>
      <xdr:row>25</xdr:row>
      <xdr:rowOff>152400</xdr:rowOff>
    </xdr:to>
    <xdr:sp>
      <xdr:nvSpPr>
        <xdr:cNvPr id="5" name="Line 7"/>
        <xdr:cNvSpPr>
          <a:spLocks/>
        </xdr:cNvSpPr>
      </xdr:nvSpPr>
      <xdr:spPr>
        <a:xfrm flipH="1" flipV="1">
          <a:off x="6924675" y="3457575"/>
          <a:ext cx="2000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21</xdr:row>
      <xdr:rowOff>9525</xdr:rowOff>
    </xdr:from>
    <xdr:to>
      <xdr:col>9</xdr:col>
      <xdr:colOff>447675</xdr:colOff>
      <xdr:row>25</xdr:row>
      <xdr:rowOff>152400</xdr:rowOff>
    </xdr:to>
    <xdr:sp>
      <xdr:nvSpPr>
        <xdr:cNvPr id="6" name="Line 8"/>
        <xdr:cNvSpPr>
          <a:spLocks/>
        </xdr:cNvSpPr>
      </xdr:nvSpPr>
      <xdr:spPr>
        <a:xfrm flipV="1">
          <a:off x="7524750" y="3467100"/>
          <a:ext cx="1809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5</xdr:row>
      <xdr:rowOff>57150</xdr:rowOff>
    </xdr:from>
    <xdr:to>
      <xdr:col>9</xdr:col>
      <xdr:colOff>457200</xdr:colOff>
      <xdr:row>7</xdr:row>
      <xdr:rowOff>123825</xdr:rowOff>
    </xdr:to>
    <xdr:sp>
      <xdr:nvSpPr>
        <xdr:cNvPr id="7" name="Rectangle 14"/>
        <xdr:cNvSpPr>
          <a:spLocks/>
        </xdr:cNvSpPr>
      </xdr:nvSpPr>
      <xdr:spPr>
        <a:xfrm>
          <a:off x="4543425" y="876300"/>
          <a:ext cx="3171825" cy="3905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7">
      <selection activeCell="J17" sqref="J17"/>
    </sheetView>
  </sheetViews>
  <sheetFormatPr defaultColWidth="9.140625" defaultRowHeight="12.75"/>
  <cols>
    <col min="1" max="1" width="10.28125" style="0" bestFit="1" customWidth="1"/>
  </cols>
  <sheetData>
    <row r="1" ht="12.75">
      <c r="A1" s="14" t="s">
        <v>90</v>
      </c>
    </row>
    <row r="2" ht="12.75">
      <c r="A2" s="14" t="s">
        <v>44</v>
      </c>
    </row>
    <row r="3" ht="12.75">
      <c r="A3" s="14"/>
    </row>
    <row r="4" spans="1:2" ht="12.75">
      <c r="A4" s="4" t="s">
        <v>0</v>
      </c>
      <c r="B4" s="4" t="s">
        <v>1</v>
      </c>
    </row>
    <row r="5" spans="1:2" ht="12.75">
      <c r="A5" s="1">
        <v>6</v>
      </c>
      <c r="B5" s="1">
        <v>7.1</v>
      </c>
    </row>
    <row r="6" spans="1:2" ht="12.75">
      <c r="A6" s="1">
        <v>5.6</v>
      </c>
      <c r="B6" s="1">
        <v>6.9</v>
      </c>
    </row>
    <row r="7" spans="1:2" ht="12.75">
      <c r="A7" s="1">
        <v>5</v>
      </c>
      <c r="B7" s="1">
        <v>5.9</v>
      </c>
    </row>
    <row r="8" spans="1:2" ht="12.75">
      <c r="A8" s="1">
        <v>6.9</v>
      </c>
      <c r="B8" s="1">
        <v>9.3</v>
      </c>
    </row>
    <row r="9" spans="1:2" ht="12.75">
      <c r="A9" s="1">
        <v>5.4</v>
      </c>
      <c r="B9" s="1">
        <v>6.1</v>
      </c>
    </row>
    <row r="10" spans="1:2" ht="12.75">
      <c r="A10" s="1">
        <v>5.9</v>
      </c>
      <c r="B10" s="1">
        <v>7.1</v>
      </c>
    </row>
    <row r="11" spans="1:2" ht="12.75">
      <c r="A11" s="1">
        <v>6.5</v>
      </c>
      <c r="B11" s="1">
        <v>7.3</v>
      </c>
    </row>
    <row r="12" spans="1:2" ht="12.75">
      <c r="A12" s="1">
        <v>12.2</v>
      </c>
      <c r="B12" s="1">
        <v>15</v>
      </c>
    </row>
    <row r="13" spans="1:2" ht="12.75">
      <c r="A13" s="1">
        <v>5.1</v>
      </c>
      <c r="B13" s="1">
        <v>5.6</v>
      </c>
    </row>
    <row r="14" spans="1:2" ht="12.75">
      <c r="A14" s="1">
        <v>7.1</v>
      </c>
      <c r="B14" s="1">
        <v>9.9</v>
      </c>
    </row>
    <row r="15" spans="1:2" ht="12.75">
      <c r="A15" s="1">
        <v>5.5</v>
      </c>
      <c r="B15" s="1">
        <v>6.8</v>
      </c>
    </row>
    <row r="16" spans="1:4" ht="12.75">
      <c r="A16" s="1">
        <v>6.9</v>
      </c>
      <c r="B16" s="1">
        <v>7.6</v>
      </c>
      <c r="D16" t="s">
        <v>56</v>
      </c>
    </row>
    <row r="17" spans="1:2" ht="12.75">
      <c r="A17" s="1">
        <v>3.7</v>
      </c>
      <c r="B17" s="1">
        <v>4.9</v>
      </c>
    </row>
    <row r="18" spans="1:2" ht="12.75">
      <c r="A18" s="1">
        <v>10.8</v>
      </c>
      <c r="B18" s="1">
        <v>12.8</v>
      </c>
    </row>
    <row r="19" spans="1:2" ht="12.75">
      <c r="A19" s="1">
        <v>4.1</v>
      </c>
      <c r="B19" s="1">
        <v>5.6</v>
      </c>
    </row>
    <row r="20" spans="1:2" ht="12.75">
      <c r="A20" s="1">
        <v>3.8</v>
      </c>
      <c r="B20" s="1">
        <v>4.4</v>
      </c>
    </row>
    <row r="21" spans="1:2" ht="12.75">
      <c r="A21" s="1">
        <v>10.1</v>
      </c>
      <c r="B21" s="1">
        <v>12.1</v>
      </c>
    </row>
    <row r="22" spans="1:2" ht="12.75">
      <c r="A22" s="1">
        <v>8.2</v>
      </c>
      <c r="B22" s="1">
        <v>9.4</v>
      </c>
    </row>
    <row r="23" spans="1:2" ht="12.75">
      <c r="A23" s="1">
        <v>6.2</v>
      </c>
      <c r="B23" s="1">
        <v>7.1</v>
      </c>
    </row>
    <row r="24" spans="1:2" ht="12.75">
      <c r="A24" s="1">
        <v>6.8</v>
      </c>
      <c r="B24" s="1">
        <v>7.1</v>
      </c>
    </row>
    <row r="25" spans="1:2" ht="12.75">
      <c r="A25" s="1">
        <v>15.9</v>
      </c>
      <c r="B25" s="1">
        <v>19.1</v>
      </c>
    </row>
    <row r="26" spans="1:2" ht="12.75">
      <c r="A26" s="1">
        <v>10.5</v>
      </c>
      <c r="B26" s="1">
        <v>12.7</v>
      </c>
    </row>
    <row r="27" spans="1:2" ht="12.75">
      <c r="A27" s="1">
        <v>13.5</v>
      </c>
      <c r="B27" s="1">
        <v>16.2</v>
      </c>
    </row>
    <row r="28" spans="1:2" ht="12.75">
      <c r="A28" s="2">
        <v>6.8</v>
      </c>
      <c r="B28" s="2">
        <v>8.4</v>
      </c>
    </row>
    <row r="29" spans="1:2" ht="12.75">
      <c r="A29" s="1">
        <v>6.5</v>
      </c>
      <c r="B29" s="1">
        <v>7.1</v>
      </c>
    </row>
    <row r="30" spans="1:2" ht="12.75">
      <c r="A30" s="1">
        <v>3.6</v>
      </c>
      <c r="B30" s="1">
        <v>4.1</v>
      </c>
    </row>
    <row r="31" spans="1:2" ht="12.75">
      <c r="A31" s="1">
        <v>6.3</v>
      </c>
      <c r="B31" s="1">
        <v>7.9</v>
      </c>
    </row>
    <row r="32" spans="1:2" ht="12.75">
      <c r="A32" s="1">
        <v>4</v>
      </c>
      <c r="B32" s="1">
        <v>4.2</v>
      </c>
    </row>
    <row r="33" spans="1:2" ht="12.75">
      <c r="A33" s="1">
        <v>9.1</v>
      </c>
      <c r="B33" s="1">
        <v>10.8</v>
      </c>
    </row>
    <row r="34" spans="1:2" ht="12.75">
      <c r="A34" s="1">
        <v>10.6</v>
      </c>
      <c r="B34" s="1">
        <v>12.7</v>
      </c>
    </row>
    <row r="35" spans="1:2" ht="12.75">
      <c r="A35" s="1">
        <v>5.3</v>
      </c>
      <c r="B35" s="1">
        <v>5.8</v>
      </c>
    </row>
    <row r="36" spans="1:2" ht="12.75">
      <c r="A36" s="1">
        <v>4.9</v>
      </c>
      <c r="B36" s="1">
        <v>5.9</v>
      </c>
    </row>
    <row r="37" spans="1:2" ht="12.75">
      <c r="A37" s="1">
        <v>16.2</v>
      </c>
      <c r="B37" s="1">
        <v>19.2</v>
      </c>
    </row>
    <row r="38" spans="1:2" ht="12.75">
      <c r="A38" s="1">
        <v>8</v>
      </c>
      <c r="B38" s="1">
        <v>9.1</v>
      </c>
    </row>
    <row r="39" spans="1:2" ht="12.75">
      <c r="A39" s="1">
        <v>6.6</v>
      </c>
      <c r="B39" s="1">
        <v>8.2</v>
      </c>
    </row>
    <row r="40" spans="1:2" ht="12.75">
      <c r="A40" s="1">
        <v>7.5</v>
      </c>
      <c r="B40" s="1">
        <v>8.6</v>
      </c>
    </row>
    <row r="41" spans="1:2" ht="12.75">
      <c r="A41" s="1">
        <v>5</v>
      </c>
      <c r="B41" s="1">
        <v>6</v>
      </c>
    </row>
    <row r="42" spans="1:2" ht="12.75">
      <c r="A42" s="1">
        <v>8.9</v>
      </c>
      <c r="B42" s="1">
        <v>10.1</v>
      </c>
    </row>
    <row r="43" spans="1:2" ht="12.75">
      <c r="A43" s="1">
        <v>17.5</v>
      </c>
      <c r="B43" s="1">
        <v>20.7</v>
      </c>
    </row>
    <row r="44" spans="1:2" ht="12.75">
      <c r="A44" s="1">
        <v>11.8</v>
      </c>
      <c r="B44" s="1">
        <v>13.7</v>
      </c>
    </row>
    <row r="45" spans="1:2" ht="12.75">
      <c r="A45" s="1">
        <v>3.8</v>
      </c>
      <c r="B45" s="1">
        <v>4.3</v>
      </c>
    </row>
    <row r="46" spans="1:2" ht="12.75">
      <c r="A46" s="1">
        <v>4</v>
      </c>
      <c r="B46" s="1">
        <v>4.2</v>
      </c>
    </row>
    <row r="47" spans="1:2" ht="12.75">
      <c r="A47" s="1">
        <v>11.5</v>
      </c>
      <c r="B47" s="1">
        <v>13.7</v>
      </c>
    </row>
    <row r="48" spans="1:2" ht="12.75">
      <c r="A48" s="1">
        <v>7.6</v>
      </c>
      <c r="B48" s="1">
        <v>9.3</v>
      </c>
    </row>
    <row r="49" spans="1:2" ht="12.75">
      <c r="A49" s="1">
        <v>11.1</v>
      </c>
      <c r="B49" s="1">
        <v>13.5</v>
      </c>
    </row>
    <row r="50" spans="1:2" ht="12.75">
      <c r="A50" s="1">
        <v>18.4</v>
      </c>
      <c r="B50" s="1">
        <v>23.4</v>
      </c>
    </row>
    <row r="51" spans="1:2" ht="12.75">
      <c r="A51" s="1">
        <v>4.1</v>
      </c>
      <c r="B51" s="1">
        <v>5.2</v>
      </c>
    </row>
    <row r="52" spans="1:2" ht="12.75">
      <c r="A52" s="1">
        <v>9.4</v>
      </c>
      <c r="B52" s="1">
        <v>11.4</v>
      </c>
    </row>
    <row r="53" spans="1:2" ht="12.75">
      <c r="A53" s="1">
        <v>5.5</v>
      </c>
      <c r="B53" s="1">
        <v>6.7</v>
      </c>
    </row>
    <row r="54" spans="1:2" ht="12.75">
      <c r="A54" s="1">
        <v>5.5</v>
      </c>
      <c r="B54" s="1">
        <v>7.1</v>
      </c>
    </row>
    <row r="55" spans="1:2" ht="12.75">
      <c r="A55" s="1">
        <v>5</v>
      </c>
      <c r="B55" s="1">
        <v>5.4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Prism.Document" shapeId="8149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48">
      <selection activeCell="D67" sqref="D67"/>
    </sheetView>
  </sheetViews>
  <sheetFormatPr defaultColWidth="9.140625" defaultRowHeight="12.75"/>
  <cols>
    <col min="1" max="1" width="10.28125" style="3" customWidth="1"/>
    <col min="2" max="2" width="9.140625" style="3" customWidth="1"/>
    <col min="4" max="4" width="10.140625" style="3" customWidth="1"/>
    <col min="5" max="5" width="9.421875" style="10" customWidth="1"/>
    <col min="6" max="6" width="15.57421875" style="0" customWidth="1"/>
    <col min="7" max="7" width="16.57421875" style="3" bestFit="1" customWidth="1"/>
    <col min="8" max="8" width="18.8515625" style="10" bestFit="1" customWidth="1"/>
    <col min="9" max="9" width="15.00390625" style="3" customWidth="1"/>
    <col min="10" max="10" width="16.57421875" style="3" bestFit="1" customWidth="1"/>
    <col min="11" max="11" width="12.00390625" style="0" bestFit="1" customWidth="1"/>
  </cols>
  <sheetData>
    <row r="1" ht="12.75">
      <c r="A1" s="14" t="s">
        <v>91</v>
      </c>
    </row>
    <row r="2" ht="12.75">
      <c r="A2" s="14" t="s">
        <v>57</v>
      </c>
    </row>
    <row r="3" ht="12.75">
      <c r="A3" s="14"/>
    </row>
    <row r="4" ht="12.75">
      <c r="A4" s="14" t="s">
        <v>47</v>
      </c>
    </row>
    <row r="5" ht="12.75">
      <c r="A5" s="14"/>
    </row>
    <row r="6" spans="1:8" s="5" customFormat="1" ht="12.75">
      <c r="A6" s="4" t="s">
        <v>0</v>
      </c>
      <c r="B6" s="4" t="s">
        <v>1</v>
      </c>
      <c r="C6" s="4" t="s">
        <v>2</v>
      </c>
      <c r="D6" s="4" t="s">
        <v>3</v>
      </c>
      <c r="G6" s="4"/>
      <c r="H6" s="4"/>
    </row>
    <row r="7" spans="1:10" ht="12.75">
      <c r="A7" s="1">
        <v>6</v>
      </c>
      <c r="B7" s="1">
        <v>7.1</v>
      </c>
      <c r="C7" s="3">
        <f>(A7+B7)/2</f>
        <v>6.55</v>
      </c>
      <c r="D7" s="1">
        <f>B7-A7</f>
        <v>1.0999999999999996</v>
      </c>
      <c r="H7" s="3"/>
      <c r="I7"/>
      <c r="J7"/>
    </row>
    <row r="8" spans="1:10" ht="12.75">
      <c r="A8" s="1">
        <v>5.6</v>
      </c>
      <c r="B8" s="1">
        <v>6.9</v>
      </c>
      <c r="C8" s="3">
        <f aca="true" t="shared" si="0" ref="C8:C57">(A8+B8)/2</f>
        <v>6.25</v>
      </c>
      <c r="D8" s="1">
        <f aca="true" t="shared" si="1" ref="D8:D57">B8-A8</f>
        <v>1.3000000000000007</v>
      </c>
      <c r="H8" s="3"/>
      <c r="I8"/>
      <c r="J8"/>
    </row>
    <row r="9" spans="1:10" ht="12.75">
      <c r="A9" s="1">
        <v>5</v>
      </c>
      <c r="B9" s="1">
        <v>5.9</v>
      </c>
      <c r="C9" s="3">
        <f t="shared" si="0"/>
        <v>5.45</v>
      </c>
      <c r="D9" s="1">
        <f t="shared" si="1"/>
        <v>0.9000000000000004</v>
      </c>
      <c r="H9" s="3"/>
      <c r="I9"/>
      <c r="J9"/>
    </row>
    <row r="10" spans="1:10" ht="12.75">
      <c r="A10" s="1">
        <v>6.9</v>
      </c>
      <c r="B10" s="1">
        <v>9.3</v>
      </c>
      <c r="C10" s="3">
        <f t="shared" si="0"/>
        <v>8.100000000000001</v>
      </c>
      <c r="D10" s="1">
        <f t="shared" si="1"/>
        <v>2.4000000000000004</v>
      </c>
      <c r="H10" s="3"/>
      <c r="I10"/>
      <c r="J10"/>
    </row>
    <row r="11" spans="1:10" ht="12.75">
      <c r="A11" s="1">
        <v>5.4</v>
      </c>
      <c r="B11" s="1">
        <v>6.1</v>
      </c>
      <c r="C11" s="3">
        <f t="shared" si="0"/>
        <v>5.75</v>
      </c>
      <c r="D11" s="1">
        <f t="shared" si="1"/>
        <v>0.6999999999999993</v>
      </c>
      <c r="H11" s="3"/>
      <c r="I11"/>
      <c r="J11"/>
    </row>
    <row r="12" spans="1:10" ht="12.75">
      <c r="A12" s="1">
        <v>5.9</v>
      </c>
      <c r="B12" s="1">
        <v>7.1</v>
      </c>
      <c r="C12" s="3">
        <f t="shared" si="0"/>
        <v>6.5</v>
      </c>
      <c r="D12" s="1">
        <f t="shared" si="1"/>
        <v>1.1999999999999993</v>
      </c>
      <c r="H12" s="3"/>
      <c r="I12"/>
      <c r="J12"/>
    </row>
    <row r="13" spans="1:10" ht="12.75">
      <c r="A13" s="1">
        <v>6.5</v>
      </c>
      <c r="B13" s="1">
        <v>7.3</v>
      </c>
      <c r="C13" s="3">
        <f t="shared" si="0"/>
        <v>6.9</v>
      </c>
      <c r="D13" s="1">
        <f t="shared" si="1"/>
        <v>0.7999999999999998</v>
      </c>
      <c r="H13" s="3"/>
      <c r="I13"/>
      <c r="J13"/>
    </row>
    <row r="14" spans="1:10" ht="12.75">
      <c r="A14" s="1">
        <v>12.2</v>
      </c>
      <c r="B14" s="1">
        <v>15</v>
      </c>
      <c r="C14" s="3">
        <f t="shared" si="0"/>
        <v>13.6</v>
      </c>
      <c r="D14" s="1">
        <f t="shared" si="1"/>
        <v>2.8000000000000007</v>
      </c>
      <c r="H14" s="3"/>
      <c r="I14"/>
      <c r="J14"/>
    </row>
    <row r="15" spans="1:10" ht="12.75">
      <c r="A15" s="1">
        <v>5.1</v>
      </c>
      <c r="B15" s="1">
        <v>5.6</v>
      </c>
      <c r="C15" s="3">
        <f t="shared" si="0"/>
        <v>5.35</v>
      </c>
      <c r="D15" s="1">
        <f t="shared" si="1"/>
        <v>0.5</v>
      </c>
      <c r="H15" s="3"/>
      <c r="I15"/>
      <c r="J15"/>
    </row>
    <row r="16" spans="1:10" ht="12.75">
      <c r="A16" s="1">
        <v>7.1</v>
      </c>
      <c r="B16" s="1">
        <v>9.9</v>
      </c>
      <c r="C16" s="3">
        <f t="shared" si="0"/>
        <v>8.5</v>
      </c>
      <c r="D16" s="1">
        <f t="shared" si="1"/>
        <v>2.8000000000000007</v>
      </c>
      <c r="F16" s="14" t="s">
        <v>58</v>
      </c>
      <c r="H16" s="3"/>
      <c r="I16"/>
      <c r="J16"/>
    </row>
    <row r="17" spans="1:10" ht="12.75">
      <c r="A17" s="1">
        <v>5.5</v>
      </c>
      <c r="B17" s="1">
        <v>6.8</v>
      </c>
      <c r="C17" s="3">
        <f t="shared" si="0"/>
        <v>6.15</v>
      </c>
      <c r="D17" s="1">
        <f t="shared" si="1"/>
        <v>1.2999999999999998</v>
      </c>
      <c r="F17" s="14" t="s">
        <v>92</v>
      </c>
      <c r="H17" s="3"/>
      <c r="I17"/>
      <c r="J17"/>
    </row>
    <row r="18" spans="1:10" ht="12.75">
      <c r="A18" s="1">
        <v>6.9</v>
      </c>
      <c r="B18" s="1">
        <v>7.6</v>
      </c>
      <c r="C18" s="3">
        <f t="shared" si="0"/>
        <v>7.25</v>
      </c>
      <c r="D18" s="1">
        <f t="shared" si="1"/>
        <v>0.6999999999999993</v>
      </c>
      <c r="F18" t="s">
        <v>52</v>
      </c>
      <c r="H18" s="3"/>
      <c r="I18"/>
      <c r="J18"/>
    </row>
    <row r="19" spans="1:10" ht="12.75">
      <c r="A19" s="1">
        <v>3.7</v>
      </c>
      <c r="B19" s="1">
        <v>4.9</v>
      </c>
      <c r="C19" s="3">
        <f t="shared" si="0"/>
        <v>4.300000000000001</v>
      </c>
      <c r="D19" s="1">
        <f t="shared" si="1"/>
        <v>1.2000000000000002</v>
      </c>
      <c r="H19" s="3"/>
      <c r="I19"/>
      <c r="J19"/>
    </row>
    <row r="20" spans="1:10" ht="12.75">
      <c r="A20" s="1">
        <v>10.8</v>
      </c>
      <c r="B20" s="1">
        <v>12.8</v>
      </c>
      <c r="C20" s="3">
        <f t="shared" si="0"/>
        <v>11.8</v>
      </c>
      <c r="D20" s="1">
        <f t="shared" si="1"/>
        <v>2</v>
      </c>
      <c r="H20" s="3"/>
      <c r="I20"/>
      <c r="J20"/>
    </row>
    <row r="21" spans="1:10" ht="12.75">
      <c r="A21" s="1">
        <v>4.1</v>
      </c>
      <c r="B21" s="1">
        <v>5.6</v>
      </c>
      <c r="C21" s="3">
        <f t="shared" si="0"/>
        <v>4.85</v>
      </c>
      <c r="D21" s="1">
        <f t="shared" si="1"/>
        <v>1.5</v>
      </c>
      <c r="H21" s="3"/>
      <c r="I21"/>
      <c r="J21"/>
    </row>
    <row r="22" spans="1:10" ht="12.75">
      <c r="A22" s="1">
        <v>3.8</v>
      </c>
      <c r="B22" s="1">
        <v>4.4</v>
      </c>
      <c r="C22" s="3">
        <f t="shared" si="0"/>
        <v>4.1</v>
      </c>
      <c r="D22" s="1">
        <f t="shared" si="1"/>
        <v>0.6000000000000005</v>
      </c>
      <c r="H22" s="3"/>
      <c r="I22"/>
      <c r="J22"/>
    </row>
    <row r="23" spans="1:10" ht="12.75">
      <c r="A23" s="1">
        <v>10.1</v>
      </c>
      <c r="B23" s="1">
        <v>12.1</v>
      </c>
      <c r="C23" s="3">
        <f t="shared" si="0"/>
        <v>11.1</v>
      </c>
      <c r="D23" s="1">
        <f t="shared" si="1"/>
        <v>2</v>
      </c>
      <c r="H23" s="3"/>
      <c r="I23"/>
      <c r="J23"/>
    </row>
    <row r="24" spans="1:10" ht="12.75">
      <c r="A24" s="1">
        <v>8.2</v>
      </c>
      <c r="B24" s="1">
        <v>9.4</v>
      </c>
      <c r="C24" s="3">
        <f t="shared" si="0"/>
        <v>8.8</v>
      </c>
      <c r="D24" s="1">
        <f t="shared" si="1"/>
        <v>1.200000000000001</v>
      </c>
      <c r="H24" s="3"/>
      <c r="I24"/>
      <c r="J24"/>
    </row>
    <row r="25" spans="1:10" ht="12.75">
      <c r="A25" s="1">
        <v>6.2</v>
      </c>
      <c r="B25" s="1">
        <v>7.1</v>
      </c>
      <c r="C25" s="3">
        <f t="shared" si="0"/>
        <v>6.65</v>
      </c>
      <c r="D25" s="1">
        <f t="shared" si="1"/>
        <v>0.8999999999999995</v>
      </c>
      <c r="H25" s="3"/>
      <c r="I25"/>
      <c r="J25"/>
    </row>
    <row r="26" spans="1:10" ht="12.75">
      <c r="A26" s="1">
        <v>6.8</v>
      </c>
      <c r="B26" s="1">
        <v>7.1</v>
      </c>
      <c r="C26" s="3">
        <f t="shared" si="0"/>
        <v>6.949999999999999</v>
      </c>
      <c r="D26" s="1">
        <f t="shared" si="1"/>
        <v>0.2999999999999998</v>
      </c>
      <c r="H26" s="3"/>
      <c r="I26"/>
      <c r="J26"/>
    </row>
    <row r="27" spans="1:10" ht="12.75">
      <c r="A27" s="1">
        <v>15.9</v>
      </c>
      <c r="B27" s="1">
        <v>19.1</v>
      </c>
      <c r="C27" s="3">
        <f t="shared" si="0"/>
        <v>17.5</v>
      </c>
      <c r="D27" s="1">
        <f t="shared" si="1"/>
        <v>3.200000000000001</v>
      </c>
      <c r="H27" s="3"/>
      <c r="I27"/>
      <c r="J27"/>
    </row>
    <row r="28" spans="1:10" ht="12.75">
      <c r="A28" s="1">
        <v>10.5</v>
      </c>
      <c r="B28" s="1">
        <v>12.7</v>
      </c>
      <c r="C28" s="3">
        <f t="shared" si="0"/>
        <v>11.6</v>
      </c>
      <c r="D28" s="1">
        <f t="shared" si="1"/>
        <v>2.1999999999999993</v>
      </c>
      <c r="H28" s="3"/>
      <c r="I28"/>
      <c r="J28"/>
    </row>
    <row r="29" spans="1:10" ht="12.75">
      <c r="A29" s="1">
        <v>13.5</v>
      </c>
      <c r="B29" s="1">
        <v>16.2</v>
      </c>
      <c r="C29" s="3">
        <f t="shared" si="0"/>
        <v>14.85</v>
      </c>
      <c r="D29" s="1">
        <f t="shared" si="1"/>
        <v>2.6999999999999993</v>
      </c>
      <c r="H29" s="3"/>
      <c r="I29"/>
      <c r="J29"/>
    </row>
    <row r="30" spans="1:10" ht="12.75">
      <c r="A30" s="2">
        <v>6.8</v>
      </c>
      <c r="B30" s="2">
        <v>8.4</v>
      </c>
      <c r="C30" s="3">
        <f t="shared" si="0"/>
        <v>7.6</v>
      </c>
      <c r="D30" s="1">
        <f t="shared" si="1"/>
        <v>1.6000000000000005</v>
      </c>
      <c r="H30" s="3"/>
      <c r="I30"/>
      <c r="J30"/>
    </row>
    <row r="31" spans="1:10" ht="12.75">
      <c r="A31" s="1">
        <v>6.5</v>
      </c>
      <c r="B31" s="1">
        <v>7.1</v>
      </c>
      <c r="C31" s="3">
        <f t="shared" si="0"/>
        <v>6.8</v>
      </c>
      <c r="D31" s="1">
        <f t="shared" si="1"/>
        <v>0.5999999999999996</v>
      </c>
      <c r="H31" s="3"/>
      <c r="I31"/>
      <c r="J31"/>
    </row>
    <row r="32" spans="1:10" ht="12.75">
      <c r="A32" s="1">
        <v>3.6</v>
      </c>
      <c r="B32" s="1">
        <v>4.1</v>
      </c>
      <c r="C32" s="3">
        <f t="shared" si="0"/>
        <v>3.8499999999999996</v>
      </c>
      <c r="D32" s="1">
        <f t="shared" si="1"/>
        <v>0.49999999999999956</v>
      </c>
      <c r="H32" s="3"/>
      <c r="I32"/>
      <c r="J32"/>
    </row>
    <row r="33" spans="1:10" ht="12.75">
      <c r="A33" s="1">
        <v>6.3</v>
      </c>
      <c r="B33" s="1">
        <v>7.9</v>
      </c>
      <c r="C33" s="3">
        <f t="shared" si="0"/>
        <v>7.1</v>
      </c>
      <c r="D33" s="1">
        <f t="shared" si="1"/>
        <v>1.6000000000000005</v>
      </c>
      <c r="H33" s="3"/>
      <c r="I33"/>
      <c r="J33"/>
    </row>
    <row r="34" spans="1:10" ht="12.75">
      <c r="A34" s="1">
        <v>4</v>
      </c>
      <c r="B34" s="1">
        <v>4.2</v>
      </c>
      <c r="C34" s="3">
        <f t="shared" si="0"/>
        <v>4.1</v>
      </c>
      <c r="D34" s="1">
        <f t="shared" si="1"/>
        <v>0.20000000000000018</v>
      </c>
      <c r="H34" s="3"/>
      <c r="I34"/>
      <c r="J34"/>
    </row>
    <row r="35" spans="1:10" ht="12.75">
      <c r="A35" s="1">
        <v>9.1</v>
      </c>
      <c r="B35" s="1">
        <v>10.8</v>
      </c>
      <c r="C35" s="3">
        <f t="shared" si="0"/>
        <v>9.95</v>
      </c>
      <c r="D35" s="1">
        <f t="shared" si="1"/>
        <v>1.700000000000001</v>
      </c>
      <c r="H35" s="3"/>
      <c r="I35"/>
      <c r="J35"/>
    </row>
    <row r="36" spans="1:10" ht="12.75">
      <c r="A36" s="1">
        <v>10.6</v>
      </c>
      <c r="B36" s="1">
        <v>12.7</v>
      </c>
      <c r="C36" s="3">
        <f t="shared" si="0"/>
        <v>11.649999999999999</v>
      </c>
      <c r="D36" s="1">
        <f t="shared" si="1"/>
        <v>2.0999999999999996</v>
      </c>
      <c r="H36" s="3"/>
      <c r="I36"/>
      <c r="J36"/>
    </row>
    <row r="37" spans="1:10" ht="12.75">
      <c r="A37" s="1">
        <v>5.3</v>
      </c>
      <c r="B37" s="1">
        <v>5.8</v>
      </c>
      <c r="C37" s="3">
        <f t="shared" si="0"/>
        <v>5.55</v>
      </c>
      <c r="D37" s="1">
        <f t="shared" si="1"/>
        <v>0.5</v>
      </c>
      <c r="H37" s="3"/>
      <c r="I37"/>
      <c r="J37"/>
    </row>
    <row r="38" spans="1:10" ht="12.75">
      <c r="A38" s="1">
        <v>4.9</v>
      </c>
      <c r="B38" s="1">
        <v>5.9</v>
      </c>
      <c r="C38" s="3">
        <f t="shared" si="0"/>
        <v>5.4</v>
      </c>
      <c r="D38" s="1">
        <f t="shared" si="1"/>
        <v>1</v>
      </c>
      <c r="H38" s="3"/>
      <c r="I38"/>
      <c r="J38"/>
    </row>
    <row r="39" spans="1:10" ht="12.75">
      <c r="A39" s="1">
        <v>16.2</v>
      </c>
      <c r="B39" s="1">
        <v>19.2</v>
      </c>
      <c r="C39" s="3">
        <f t="shared" si="0"/>
        <v>17.7</v>
      </c>
      <c r="D39" s="1">
        <f t="shared" si="1"/>
        <v>3</v>
      </c>
      <c r="H39" s="3"/>
      <c r="I39"/>
      <c r="J39"/>
    </row>
    <row r="40" spans="1:10" ht="12.75">
      <c r="A40" s="1">
        <v>8</v>
      </c>
      <c r="B40" s="1">
        <v>9.1</v>
      </c>
      <c r="C40" s="3">
        <f t="shared" si="0"/>
        <v>8.55</v>
      </c>
      <c r="D40" s="1">
        <f t="shared" si="1"/>
        <v>1.0999999999999996</v>
      </c>
      <c r="H40" s="3"/>
      <c r="I40"/>
      <c r="J40"/>
    </row>
    <row r="41" spans="1:10" ht="12.75">
      <c r="A41" s="1">
        <v>6.6</v>
      </c>
      <c r="B41" s="1">
        <v>8.2</v>
      </c>
      <c r="C41" s="3">
        <f t="shared" si="0"/>
        <v>7.3999999999999995</v>
      </c>
      <c r="D41" s="1">
        <f t="shared" si="1"/>
        <v>1.5999999999999996</v>
      </c>
      <c r="H41" s="3"/>
      <c r="I41"/>
      <c r="J41"/>
    </row>
    <row r="42" spans="1:10" ht="12.75">
      <c r="A42" s="1">
        <v>7.5</v>
      </c>
      <c r="B42" s="1">
        <v>8.6</v>
      </c>
      <c r="C42" s="3">
        <f t="shared" si="0"/>
        <v>8.05</v>
      </c>
      <c r="D42" s="1">
        <f t="shared" si="1"/>
        <v>1.0999999999999996</v>
      </c>
      <c r="H42" s="3"/>
      <c r="I42"/>
      <c r="J42"/>
    </row>
    <row r="43" spans="1:10" ht="12.75">
      <c r="A43" s="1">
        <v>5</v>
      </c>
      <c r="B43" s="1">
        <v>6</v>
      </c>
      <c r="C43" s="3">
        <f t="shared" si="0"/>
        <v>5.5</v>
      </c>
      <c r="D43" s="1">
        <f t="shared" si="1"/>
        <v>1</v>
      </c>
      <c r="H43" s="3"/>
      <c r="I43"/>
      <c r="J43"/>
    </row>
    <row r="44" spans="1:10" ht="12.75">
      <c r="A44" s="1">
        <v>8.9</v>
      </c>
      <c r="B44" s="1">
        <v>10.1</v>
      </c>
      <c r="C44" s="3">
        <f t="shared" si="0"/>
        <v>9.5</v>
      </c>
      <c r="D44" s="1">
        <f t="shared" si="1"/>
        <v>1.1999999999999993</v>
      </c>
      <c r="H44" s="3"/>
      <c r="I44"/>
      <c r="J44"/>
    </row>
    <row r="45" spans="1:10" ht="12.75">
      <c r="A45" s="1">
        <v>17.5</v>
      </c>
      <c r="B45" s="1">
        <v>20.7</v>
      </c>
      <c r="C45" s="3">
        <f t="shared" si="0"/>
        <v>19.1</v>
      </c>
      <c r="D45" s="1">
        <f t="shared" si="1"/>
        <v>3.1999999999999993</v>
      </c>
      <c r="H45" s="3"/>
      <c r="I45"/>
      <c r="J45"/>
    </row>
    <row r="46" spans="1:10" ht="12.75">
      <c r="A46" s="1">
        <v>11.8</v>
      </c>
      <c r="B46" s="1">
        <v>13.7</v>
      </c>
      <c r="C46" s="3">
        <f t="shared" si="0"/>
        <v>12.75</v>
      </c>
      <c r="D46" s="1">
        <f t="shared" si="1"/>
        <v>1.8999999999999986</v>
      </c>
      <c r="H46" s="3"/>
      <c r="I46"/>
      <c r="J46"/>
    </row>
    <row r="47" spans="1:10" ht="12.75">
      <c r="A47" s="1">
        <v>3.8</v>
      </c>
      <c r="B47" s="1">
        <v>4.3</v>
      </c>
      <c r="C47" s="3">
        <f t="shared" si="0"/>
        <v>4.05</v>
      </c>
      <c r="D47" s="1">
        <f t="shared" si="1"/>
        <v>0.5</v>
      </c>
      <c r="H47" s="3"/>
      <c r="I47"/>
      <c r="J47"/>
    </row>
    <row r="48" spans="1:10" ht="12.75">
      <c r="A48" s="1">
        <v>4</v>
      </c>
      <c r="B48" s="1">
        <v>4.2</v>
      </c>
      <c r="C48" s="3">
        <f t="shared" si="0"/>
        <v>4.1</v>
      </c>
      <c r="D48" s="1">
        <f t="shared" si="1"/>
        <v>0.20000000000000018</v>
      </c>
      <c r="H48" s="3"/>
      <c r="I48"/>
      <c r="J48"/>
    </row>
    <row r="49" spans="1:10" ht="12.75">
      <c r="A49" s="1">
        <v>11.5</v>
      </c>
      <c r="B49" s="1">
        <v>13.7</v>
      </c>
      <c r="C49" s="3">
        <f t="shared" si="0"/>
        <v>12.6</v>
      </c>
      <c r="D49" s="1">
        <f t="shared" si="1"/>
        <v>2.1999999999999993</v>
      </c>
      <c r="H49" s="3"/>
      <c r="I49"/>
      <c r="J49"/>
    </row>
    <row r="50" spans="1:10" ht="12.75">
      <c r="A50" s="1">
        <v>7.6</v>
      </c>
      <c r="B50" s="1">
        <v>9.3</v>
      </c>
      <c r="C50" s="3">
        <f t="shared" si="0"/>
        <v>8.45</v>
      </c>
      <c r="D50" s="1">
        <f t="shared" si="1"/>
        <v>1.700000000000001</v>
      </c>
      <c r="H50" s="3"/>
      <c r="I50"/>
      <c r="J50"/>
    </row>
    <row r="51" spans="1:10" ht="12.75">
      <c r="A51" s="1">
        <v>11.1</v>
      </c>
      <c r="B51" s="1">
        <v>13.5</v>
      </c>
      <c r="C51" s="3">
        <f t="shared" si="0"/>
        <v>12.3</v>
      </c>
      <c r="D51" s="1">
        <f t="shared" si="1"/>
        <v>2.4000000000000004</v>
      </c>
      <c r="H51" s="3"/>
      <c r="I51"/>
      <c r="J51"/>
    </row>
    <row r="52" spans="1:10" ht="12.75">
      <c r="A52" s="1">
        <v>18.4</v>
      </c>
      <c r="B52" s="1">
        <v>23.4</v>
      </c>
      <c r="C52" s="3">
        <f t="shared" si="0"/>
        <v>20.9</v>
      </c>
      <c r="D52" s="1">
        <f t="shared" si="1"/>
        <v>5</v>
      </c>
      <c r="H52" s="3"/>
      <c r="I52"/>
      <c r="J52"/>
    </row>
    <row r="53" spans="1:10" ht="12.75">
      <c r="A53" s="1">
        <v>4.1</v>
      </c>
      <c r="B53" s="1">
        <v>5.2</v>
      </c>
      <c r="C53" s="3">
        <f t="shared" si="0"/>
        <v>4.65</v>
      </c>
      <c r="D53" s="1">
        <f t="shared" si="1"/>
        <v>1.1000000000000005</v>
      </c>
      <c r="H53" s="3"/>
      <c r="I53"/>
      <c r="J53"/>
    </row>
    <row r="54" spans="1:10" ht="12.75">
      <c r="A54" s="1">
        <v>9.4</v>
      </c>
      <c r="B54" s="1">
        <v>11.4</v>
      </c>
      <c r="C54" s="3">
        <f t="shared" si="0"/>
        <v>10.4</v>
      </c>
      <c r="D54" s="1">
        <f t="shared" si="1"/>
        <v>2</v>
      </c>
      <c r="H54" s="3"/>
      <c r="I54"/>
      <c r="J54"/>
    </row>
    <row r="55" spans="1:10" ht="12.75">
      <c r="A55" s="1">
        <v>5.5</v>
      </c>
      <c r="B55" s="1">
        <v>6.7</v>
      </c>
      <c r="C55" s="3">
        <f t="shared" si="0"/>
        <v>6.1</v>
      </c>
      <c r="D55" s="1">
        <f t="shared" si="1"/>
        <v>1.2000000000000002</v>
      </c>
      <c r="H55" s="3"/>
      <c r="I55"/>
      <c r="J55"/>
    </row>
    <row r="56" spans="1:10" ht="12.75">
      <c r="A56" s="1">
        <v>5.5</v>
      </c>
      <c r="B56" s="1">
        <v>7.1</v>
      </c>
      <c r="C56" s="3">
        <f t="shared" si="0"/>
        <v>6.3</v>
      </c>
      <c r="D56" s="1">
        <f t="shared" si="1"/>
        <v>1.5999999999999996</v>
      </c>
      <c r="H56" s="3"/>
      <c r="I56"/>
      <c r="J56"/>
    </row>
    <row r="57" spans="1:10" ht="12.75">
      <c r="A57" s="1">
        <v>5</v>
      </c>
      <c r="B57" s="1">
        <v>5.4</v>
      </c>
      <c r="C57" s="3">
        <f t="shared" si="0"/>
        <v>5.2</v>
      </c>
      <c r="D57" s="1">
        <f t="shared" si="1"/>
        <v>0.40000000000000036</v>
      </c>
      <c r="H57" s="3"/>
      <c r="I57"/>
      <c r="J57"/>
    </row>
    <row r="58" spans="8:10" ht="12.75">
      <c r="H58" s="3"/>
      <c r="I58"/>
      <c r="J58"/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6" spans="7:10" ht="12.75">
      <c r="G76"/>
      <c r="H76"/>
      <c r="I76"/>
      <c r="J76"/>
    </row>
    <row r="77" spans="7:10" ht="12.75">
      <c r="G77"/>
      <c r="H77"/>
      <c r="I77"/>
      <c r="J77"/>
    </row>
    <row r="78" spans="7:10" ht="12.75">
      <c r="G78"/>
      <c r="H78"/>
      <c r="I78"/>
      <c r="J78"/>
    </row>
    <row r="79" spans="7:10" ht="12.75">
      <c r="G79"/>
      <c r="H79"/>
      <c r="I79"/>
      <c r="J79"/>
    </row>
    <row r="80" spans="7:10" ht="12.75">
      <c r="G80"/>
      <c r="H80"/>
      <c r="I80"/>
      <c r="J80"/>
    </row>
    <row r="81" spans="7:10" ht="12.75">
      <c r="G81"/>
      <c r="H81"/>
      <c r="I81"/>
      <c r="J81"/>
    </row>
    <row r="82" spans="7:10" ht="12.75">
      <c r="G82"/>
      <c r="H82"/>
      <c r="I82"/>
      <c r="J82"/>
    </row>
    <row r="83" spans="7:10" ht="12.75">
      <c r="G83"/>
      <c r="H83"/>
      <c r="I83"/>
      <c r="J83"/>
    </row>
    <row r="84" spans="7:10" ht="12.75">
      <c r="G84"/>
      <c r="H84"/>
      <c r="I84"/>
      <c r="J84"/>
    </row>
    <row r="85" spans="7:10" ht="12.75">
      <c r="G85"/>
      <c r="H85"/>
      <c r="I85"/>
      <c r="J85"/>
    </row>
    <row r="86" spans="7:10" ht="12.75">
      <c r="G86"/>
      <c r="H86"/>
      <c r="I86"/>
      <c r="J86"/>
    </row>
    <row r="87" spans="7:10" ht="12.75">
      <c r="G87"/>
      <c r="H87"/>
      <c r="I87"/>
      <c r="J87"/>
    </row>
    <row r="88" spans="7:10" ht="12.75">
      <c r="G88"/>
      <c r="H88"/>
      <c r="I88"/>
      <c r="J88"/>
    </row>
    <row r="89" spans="7:10" ht="12.75">
      <c r="G89"/>
      <c r="H89"/>
      <c r="I89"/>
      <c r="J89"/>
    </row>
    <row r="90" spans="7:10" ht="12.75">
      <c r="G90"/>
      <c r="H90"/>
      <c r="I90"/>
      <c r="J90"/>
    </row>
    <row r="91" spans="7:10" ht="12.75">
      <c r="G91"/>
      <c r="H91"/>
      <c r="I91"/>
      <c r="J91"/>
    </row>
    <row r="92" spans="7:10" ht="12.75">
      <c r="G92"/>
      <c r="H92"/>
      <c r="I92"/>
      <c r="J92"/>
    </row>
    <row r="93" spans="7:10" ht="12.75">
      <c r="G93"/>
      <c r="H93"/>
      <c r="I93"/>
      <c r="J93"/>
    </row>
    <row r="94" spans="7:10" ht="12.75">
      <c r="G94"/>
      <c r="H94"/>
      <c r="I94"/>
      <c r="J94"/>
    </row>
    <row r="95" spans="7:8" ht="12.75">
      <c r="G95"/>
      <c r="H95"/>
    </row>
    <row r="96" spans="7:8" ht="12.75">
      <c r="G96"/>
      <c r="H96"/>
    </row>
    <row r="97" ht="12.75">
      <c r="F97" s="3"/>
    </row>
    <row r="98" spans="6:7" ht="12.75">
      <c r="F98" s="3"/>
      <c r="G98" s="10"/>
    </row>
    <row r="99" spans="6:7" ht="12.75">
      <c r="F99" s="3"/>
      <c r="G99" s="10"/>
    </row>
  </sheetData>
  <printOptions/>
  <pageMargins left="0.75" right="0.75" top="1" bottom="1" header="0.5" footer="0.5"/>
  <pageSetup horizontalDpi="600" verticalDpi="600" orientation="landscape" paperSize="9" r:id="rId4"/>
  <drawing r:id="rId3"/>
  <legacyDrawing r:id="rId2"/>
  <oleObjects>
    <oleObject progId="Prism.Document" shapeId="182731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3">
      <selection activeCell="A1" sqref="A1"/>
    </sheetView>
  </sheetViews>
  <sheetFormatPr defaultColWidth="9.140625" defaultRowHeight="12.75"/>
  <cols>
    <col min="1" max="1" width="10.28125" style="0" bestFit="1" customWidth="1"/>
    <col min="3" max="3" width="10.57421875" style="0" bestFit="1" customWidth="1"/>
    <col min="4" max="4" width="15.00390625" style="0" bestFit="1" customWidth="1"/>
  </cols>
  <sheetData>
    <row r="1" ht="12.75">
      <c r="A1" t="s">
        <v>46</v>
      </c>
    </row>
    <row r="3" spans="1:4" ht="12.75">
      <c r="A3" s="4" t="s">
        <v>0</v>
      </c>
      <c r="B3" s="4" t="s">
        <v>1</v>
      </c>
      <c r="C3" s="9" t="s">
        <v>42</v>
      </c>
      <c r="D3" s="9" t="s">
        <v>43</v>
      </c>
    </row>
    <row r="4" spans="1:4" ht="12.75">
      <c r="A4" s="1">
        <v>6</v>
      </c>
      <c r="B4" s="1">
        <v>7.1</v>
      </c>
      <c r="C4" s="10">
        <f>(LOG(Difference!A7,10)+LOG(Difference!B7,10))/2</f>
        <v>0.8147047995513594</v>
      </c>
      <c r="D4" s="10">
        <f>LOG(Difference!B7,10)-LOG(Difference!A7,10)</f>
        <v>0.07310709833543172</v>
      </c>
    </row>
    <row r="5" spans="1:4" ht="12.75">
      <c r="A5" s="1">
        <v>5.6</v>
      </c>
      <c r="B5" s="1">
        <v>6.9</v>
      </c>
      <c r="C5" s="10">
        <f>(LOG(Difference!A8,10)+LOG(Difference!B8,10))/2</f>
        <v>0.7935185588717277</v>
      </c>
      <c r="D5" s="10">
        <f>LOG(Difference!B8,10)-LOG(Difference!A8,10)</f>
        <v>0.09066106373105487</v>
      </c>
    </row>
    <row r="6" spans="1:4" ht="12.75">
      <c r="A6" s="1">
        <v>5</v>
      </c>
      <c r="B6" s="1">
        <v>5.9</v>
      </c>
      <c r="C6" s="10">
        <f>(LOG(Difference!A9,10)+LOG(Difference!B9,10))/2</f>
        <v>0.7349110079890815</v>
      </c>
      <c r="D6" s="10">
        <f>LOG(Difference!B9,10)-LOG(Difference!A9,10)</f>
        <v>0.07188200730612537</v>
      </c>
    </row>
    <row r="7" spans="1:4" ht="12.75">
      <c r="A7" s="1">
        <v>6.9</v>
      </c>
      <c r="B7" s="1">
        <v>9.3</v>
      </c>
      <c r="C7" s="10">
        <f>(LOG(Difference!A10,10)+LOG(Difference!B10,10))/2</f>
        <v>0.9036660196455952</v>
      </c>
      <c r="D7" s="10">
        <f>LOG(Difference!B10,10)-LOG(Difference!A10,10)</f>
        <v>0.1296338578166799</v>
      </c>
    </row>
    <row r="8" spans="1:4" ht="12.75">
      <c r="A8" s="1">
        <v>5.4</v>
      </c>
      <c r="B8" s="1">
        <v>6.1</v>
      </c>
      <c r="C8" s="10">
        <f>(LOG(Difference!A11,10)+LOG(Difference!B11,10))/2</f>
        <v>0.7588617974168677</v>
      </c>
      <c r="D8" s="10">
        <f>LOG(Difference!B11,10)-LOG(Difference!A11,10)</f>
        <v>0.052936075187798415</v>
      </c>
    </row>
    <row r="9" spans="1:4" ht="12.75">
      <c r="A9" s="1">
        <v>5.9</v>
      </c>
      <c r="B9" s="1">
        <v>7.1</v>
      </c>
      <c r="C9" s="10">
        <f>(LOG(Difference!A12,10)+LOG(Difference!B12,10))/2</f>
        <v>0.8110551801806096</v>
      </c>
      <c r="D9" s="10">
        <f>LOG(Difference!B12,10)-LOG(Difference!A12,10)</f>
        <v>0.08040633707693112</v>
      </c>
    </row>
    <row r="10" spans="1:4" ht="12.75">
      <c r="A10" s="1">
        <v>6.5</v>
      </c>
      <c r="B10" s="1">
        <v>7.3</v>
      </c>
      <c r="C10" s="10">
        <f>(LOG(Difference!A13,10)+LOG(Difference!B13,10))/2</f>
        <v>0.8381181083816557</v>
      </c>
      <c r="D10" s="10">
        <f>LOG(Difference!B13,10)-LOG(Difference!A13,10)</f>
        <v>0.050409503477600426</v>
      </c>
    </row>
    <row r="11" spans="1:4" ht="12.75">
      <c r="A11" s="1">
        <v>12.2</v>
      </c>
      <c r="B11" s="1">
        <v>15</v>
      </c>
      <c r="C11" s="10">
        <f>(LOG(Difference!A14,10)+LOG(Difference!B14,10))/2</f>
        <v>1.1312255448652146</v>
      </c>
      <c r="D11" s="10">
        <f>LOG(Difference!B14,10)-LOG(Difference!A14,10)</f>
        <v>0.08973142838093295</v>
      </c>
    </row>
    <row r="12" spans="1:6" ht="12.75">
      <c r="A12" s="1">
        <v>5.1</v>
      </c>
      <c r="B12" s="1">
        <v>5.6</v>
      </c>
      <c r="C12" s="10">
        <f>(LOG(Difference!A15,10)+LOG(Difference!B15,10))/2</f>
        <v>0.7278791015520683</v>
      </c>
      <c r="D12" s="10">
        <f>LOG(Difference!B15,10)-LOG(Difference!A15,10)</f>
        <v>0.040617850908264086</v>
      </c>
      <c r="F12" s="14" t="s">
        <v>45</v>
      </c>
    </row>
    <row r="13" spans="1:4" ht="12.75">
      <c r="A13" s="1">
        <v>7.1</v>
      </c>
      <c r="B13" s="1">
        <v>9.9</v>
      </c>
      <c r="C13" s="10">
        <f>(LOG(Difference!A16,10)+LOG(Difference!B16,10))/2</f>
        <v>0.9234467716583126</v>
      </c>
      <c r="D13" s="10">
        <f>LOG(Difference!B16,10)-LOG(Difference!A16,10)</f>
        <v>0.14437684587847466</v>
      </c>
    </row>
    <row r="14" spans="1:4" ht="12.75">
      <c r="A14" s="1">
        <v>5.5</v>
      </c>
      <c r="B14" s="1">
        <v>6.8</v>
      </c>
      <c r="C14" s="10">
        <f>(LOG(Difference!A17,10)+LOG(Difference!B17,10))/2</f>
        <v>0.78643580110024</v>
      </c>
      <c r="D14" s="10">
        <f>LOG(Difference!B17,10)-LOG(Difference!A17,10)</f>
        <v>0.0921462232119925</v>
      </c>
    </row>
    <row r="15" spans="1:4" ht="12.75">
      <c r="A15" s="1">
        <v>6.9</v>
      </c>
      <c r="B15" s="1">
        <v>7.6</v>
      </c>
      <c r="C15" s="10">
        <f>(LOG(Difference!A18,10)+LOG(Difference!B18,10))/2</f>
        <v>0.8598313415090232</v>
      </c>
      <c r="D15" s="10">
        <f>LOG(Difference!B18,10)-LOG(Difference!A18,10)</f>
        <v>0.041964501543535926</v>
      </c>
    </row>
    <row r="16" spans="1:4" ht="12.75">
      <c r="A16" s="1">
        <v>3.7</v>
      </c>
      <c r="B16" s="1">
        <v>4.9</v>
      </c>
      <c r="C16" s="10">
        <f>(LOG(Difference!A19,10)+LOG(Difference!B19,10))/2</f>
        <v>0.6291989020477543</v>
      </c>
      <c r="D16" s="10">
        <f>LOG(Difference!B19,10)-LOG(Difference!A19,10)</f>
        <v>0.12199435596151864</v>
      </c>
    </row>
    <row r="17" spans="1:4" ht="12.75">
      <c r="A17" s="1">
        <v>10.8</v>
      </c>
      <c r="B17" s="1">
        <v>12.8</v>
      </c>
      <c r="C17" s="10">
        <f>(LOG(Difference!A20,10)+LOG(Difference!B20,10))/2</f>
        <v>1.070316862567409</v>
      </c>
      <c r="D17" s="10">
        <f>LOG(Difference!B20,10)-LOG(Difference!A20,10)</f>
        <v>0.07378621416091868</v>
      </c>
    </row>
    <row r="18" spans="1:4" ht="12.75">
      <c r="A18" s="1">
        <v>4.1</v>
      </c>
      <c r="B18" s="1">
        <v>5.6</v>
      </c>
      <c r="C18" s="10">
        <f>(LOG(Difference!A21,10)+LOG(Difference!B21,10))/2</f>
        <v>0.6804859418629678</v>
      </c>
      <c r="D18" s="10">
        <f>LOG(Difference!B21,10)-LOG(Difference!A21,10)</f>
        <v>0.1354041702864649</v>
      </c>
    </row>
    <row r="19" spans="1:4" ht="12.75">
      <c r="A19" s="1">
        <v>3.8</v>
      </c>
      <c r="B19" s="1">
        <v>4.4</v>
      </c>
      <c r="C19" s="10">
        <f>(LOG(Difference!A22,10)+LOG(Difference!B22,10))/2</f>
        <v>0.6116181365514988</v>
      </c>
      <c r="D19" s="10">
        <f>LOG(Difference!B22,10)-LOG(Difference!A22,10)</f>
        <v>0.06366907986937742</v>
      </c>
    </row>
    <row r="20" spans="1:4" ht="12.75">
      <c r="A20" s="1">
        <v>10.1</v>
      </c>
      <c r="B20" s="1">
        <v>12.1</v>
      </c>
      <c r="C20" s="10">
        <f>(LOG(Difference!A23,10)+LOG(Difference!B23,10))/2</f>
        <v>1.0435533720495462</v>
      </c>
      <c r="D20" s="10">
        <f>LOG(Difference!B23,10)-LOG(Difference!A23,10)</f>
        <v>0.07846399653380765</v>
      </c>
    </row>
    <row r="21" spans="1:4" ht="12.75">
      <c r="A21" s="1">
        <v>8.2</v>
      </c>
      <c r="B21" s="1">
        <v>9.4</v>
      </c>
      <c r="C21" s="10">
        <f>(LOG(Difference!A24,10)+LOG(Difference!B24,10))/2</f>
        <v>0.9434708529917076</v>
      </c>
      <c r="D21" s="10">
        <f>LOG(Difference!B24,10)-LOG(Difference!A24,10)</f>
        <v>0.05931400121598207</v>
      </c>
    </row>
    <row r="22" spans="1:4" ht="12.75">
      <c r="A22" s="1">
        <v>6.2</v>
      </c>
      <c r="B22" s="1">
        <v>7.1</v>
      </c>
      <c r="C22" s="10">
        <f>(LOG(Difference!A25,10)+LOG(Difference!B25,10))/2</f>
        <v>0.8218250191086646</v>
      </c>
      <c r="D22" s="10">
        <f>LOG(Difference!B25,10)-LOG(Difference!A25,10)</f>
        <v>0.05886665922082135</v>
      </c>
    </row>
    <row r="23" spans="1:4" ht="12.75">
      <c r="A23" s="1">
        <v>6.8</v>
      </c>
      <c r="B23" s="1">
        <v>7.1</v>
      </c>
      <c r="C23" s="10">
        <f>(LOG(Difference!A26,10)+LOG(Difference!B26,10))/2</f>
        <v>0.8418836307126558</v>
      </c>
      <c r="D23" s="10">
        <f>LOG(Difference!B26,10)-LOG(Difference!A26,10)</f>
        <v>0.01874943601283896</v>
      </c>
    </row>
    <row r="24" spans="1:4" ht="12.75">
      <c r="A24" s="1">
        <v>15.9</v>
      </c>
      <c r="B24" s="1">
        <v>19.1</v>
      </c>
      <c r="C24" s="10">
        <f>(LOG(Difference!A27,10)+LOG(Difference!B27,10))/2</f>
        <v>1.2412152457840895</v>
      </c>
      <c r="D24" s="10">
        <f>LOG(Difference!B27,10)-LOG(Difference!A27,10)</f>
        <v>0.07963624292727589</v>
      </c>
    </row>
    <row r="25" spans="1:4" ht="12.75">
      <c r="A25" s="1">
        <v>10.5</v>
      </c>
      <c r="B25" s="1">
        <v>12.7</v>
      </c>
      <c r="C25" s="10">
        <f>(LOG(Difference!A28,10)+LOG(Difference!B28,10))/2</f>
        <v>1.0624965100129473</v>
      </c>
      <c r="D25" s="10">
        <f>LOG(Difference!B28,10)-LOG(Difference!A28,10)</f>
        <v>0.08261442188601875</v>
      </c>
    </row>
    <row r="26" spans="1:4" ht="12.75">
      <c r="A26" s="1">
        <v>13.5</v>
      </c>
      <c r="B26" s="1">
        <v>16.2</v>
      </c>
      <c r="C26" s="10">
        <f>(LOG(Difference!A29,10)+LOG(Difference!B29,10))/2</f>
        <v>1.1699243915188182</v>
      </c>
      <c r="D26" s="10">
        <f>LOG(Difference!B29,10)-LOG(Difference!A29,10)</f>
        <v>0.07918124604762489</v>
      </c>
    </row>
    <row r="27" spans="1:4" ht="12.75">
      <c r="A27" s="2">
        <v>6.8</v>
      </c>
      <c r="B27" s="2">
        <v>8.4</v>
      </c>
      <c r="C27" s="10">
        <f>(LOG(Difference!A30,10)+LOG(Difference!B30,10))/2</f>
        <v>0.8783940993840589</v>
      </c>
      <c r="D27" s="10">
        <f>LOG(Difference!B30,10)-LOG(Difference!A30,10)</f>
        <v>0.09177037335564531</v>
      </c>
    </row>
    <row r="28" spans="1:4" ht="12.75">
      <c r="A28" s="1">
        <v>6.5</v>
      </c>
      <c r="B28" s="1">
        <v>7.1</v>
      </c>
      <c r="C28" s="10">
        <f>(LOG(Difference!A31,10)+LOG(Difference!B31,10))/2</f>
        <v>0.8320858526809654</v>
      </c>
      <c r="D28" s="10">
        <f>LOG(Difference!B31,10)-LOG(Difference!A31,10)</f>
        <v>0.038344992076219775</v>
      </c>
    </row>
    <row r="29" spans="1:4" ht="12.75">
      <c r="A29" s="1">
        <v>3.6</v>
      </c>
      <c r="B29" s="1">
        <v>4.1</v>
      </c>
      <c r="C29" s="10">
        <f>(LOG(Difference!A32,10)+LOG(Difference!B32,10))/2</f>
        <v>0.5845431787435114</v>
      </c>
      <c r="D29" s="10">
        <f>LOG(Difference!B32,10)-LOG(Difference!A32,10)</f>
        <v>0.0564813559524483</v>
      </c>
    </row>
    <row r="30" spans="1:4" ht="12.75">
      <c r="A30" s="1">
        <v>6.3</v>
      </c>
      <c r="B30" s="1">
        <v>7.9</v>
      </c>
      <c r="C30" s="10">
        <f>(LOG(Difference!A33,10)+LOG(Difference!B33,10))/2</f>
        <v>0.8484838203720115</v>
      </c>
      <c r="D30" s="10">
        <f>LOG(Difference!B33,10)-LOG(Difference!A33,10)</f>
        <v>0.09828654183685992</v>
      </c>
    </row>
    <row r="31" spans="1:4" ht="12.75">
      <c r="A31" s="1">
        <v>4</v>
      </c>
      <c r="B31" s="1">
        <v>4.2</v>
      </c>
      <c r="C31" s="10">
        <f>(LOG(Difference!A34,10)+LOG(Difference!B34,10))/2</f>
        <v>0.6126546408629314</v>
      </c>
      <c r="D31" s="10">
        <f>LOG(Difference!B34,10)-LOG(Difference!A34,10)</f>
        <v>0.02118929906993816</v>
      </c>
    </row>
    <row r="32" spans="1:4" ht="12.75">
      <c r="A32" s="1">
        <v>9.1</v>
      </c>
      <c r="B32" s="1">
        <v>10.8</v>
      </c>
      <c r="C32" s="10">
        <f>(LOG(Difference!A35,10)+LOG(Difference!B35,10))/2</f>
        <v>0.9962325739040216</v>
      </c>
      <c r="D32" s="10">
        <f>LOG(Difference!B35,10)-LOG(Difference!A35,10)</f>
        <v>0.07438236316585611</v>
      </c>
    </row>
    <row r="33" spans="1:4" ht="12.75">
      <c r="A33" s="1">
        <v>10.6</v>
      </c>
      <c r="B33" s="1">
        <v>12.7</v>
      </c>
      <c r="C33" s="10">
        <f>(LOG(Difference!A36,10)+LOG(Difference!B36,10))/2</f>
        <v>1.0645547931103634</v>
      </c>
      <c r="D33" s="10">
        <f>LOG(Difference!B36,10)-LOG(Difference!A36,10)</f>
        <v>0.07849785569118661</v>
      </c>
    </row>
    <row r="34" spans="1:4" ht="12.75">
      <c r="A34" s="1">
        <v>5.3</v>
      </c>
      <c r="B34" s="1">
        <v>5.8</v>
      </c>
      <c r="C34" s="10">
        <f>(LOG(Difference!A37,10)+LOG(Difference!B37,10))/2</f>
        <v>0.743851931581863</v>
      </c>
      <c r="D34" s="10">
        <f>LOG(Difference!B37,10)-LOG(Difference!A37,10)</f>
        <v>0.03915212396214829</v>
      </c>
    </row>
    <row r="35" spans="1:4" ht="12.75">
      <c r="A35" s="1">
        <v>4.9</v>
      </c>
      <c r="B35" s="1">
        <v>5.9</v>
      </c>
      <c r="C35" s="10">
        <f>(LOG(Difference!A38,10)+LOG(Difference!B38,10))/2</f>
        <v>0.7305240458353288</v>
      </c>
      <c r="D35" s="10">
        <f>LOG(Difference!B38,10)-LOG(Difference!A38,10)</f>
        <v>0.0806559316136305</v>
      </c>
    </row>
    <row r="36" spans="1:4" ht="12.75">
      <c r="A36" s="1">
        <v>16.2</v>
      </c>
      <c r="B36" s="1">
        <v>19.2</v>
      </c>
      <c r="C36" s="10">
        <f>(LOG(Difference!A39,10)+LOG(Difference!B39,10))/2</f>
        <v>1.24640812162309</v>
      </c>
      <c r="D36" s="10">
        <f>LOG(Difference!B39,10)-LOG(Difference!A39,10)</f>
        <v>0.07378621416091868</v>
      </c>
    </row>
    <row r="37" spans="1:4" ht="12.75">
      <c r="A37" s="1">
        <v>8</v>
      </c>
      <c r="B37" s="1">
        <v>9.1</v>
      </c>
      <c r="C37" s="10">
        <f>(LOG(Difference!A40,10)+LOG(Difference!B40,10))/2</f>
        <v>0.9310656896565185</v>
      </c>
      <c r="D37" s="10">
        <f>LOG(Difference!B40,10)-LOG(Difference!A40,10)</f>
        <v>0.055951405329150106</v>
      </c>
    </row>
    <row r="38" spans="1:4" ht="12.75">
      <c r="A38" s="1">
        <v>6.6</v>
      </c>
      <c r="B38" s="1">
        <v>8.2</v>
      </c>
      <c r="C38" s="10">
        <f>(LOG(Difference!A41,10)+LOG(Difference!B41,10))/2</f>
        <v>0.8666788939627925</v>
      </c>
      <c r="D38" s="10">
        <f>LOG(Difference!B41,10)-LOG(Difference!A41,10)</f>
        <v>0.09426991684184804</v>
      </c>
    </row>
    <row r="39" spans="1:4" ht="12.75">
      <c r="A39" s="1">
        <v>7.5</v>
      </c>
      <c r="B39" s="1">
        <v>8.6</v>
      </c>
      <c r="C39" s="10">
        <f>(LOG(Difference!A42,10)+LOG(Difference!B42,10))/2</f>
        <v>0.9047798573176338</v>
      </c>
      <c r="D39" s="10">
        <f>LOG(Difference!B42,10)-LOG(Difference!A42,10)</f>
        <v>0.05943718785186769</v>
      </c>
    </row>
    <row r="40" spans="1:4" ht="12.75">
      <c r="A40" s="1">
        <v>5</v>
      </c>
      <c r="B40" s="1">
        <v>6</v>
      </c>
      <c r="C40" s="10">
        <f>(LOG(Difference!A43,10)+LOG(Difference!B43,10))/2</f>
        <v>0.7385606273598311</v>
      </c>
      <c r="D40" s="10">
        <f>LOG(Difference!B43,10)-LOG(Difference!A43,10)</f>
        <v>0.07918124604762478</v>
      </c>
    </row>
    <row r="41" spans="1:4" ht="12.75">
      <c r="A41" s="1">
        <v>8.9</v>
      </c>
      <c r="B41" s="1">
        <v>10.1</v>
      </c>
      <c r="C41" s="10">
        <f>(LOG(Difference!A44,10)+LOG(Difference!B44,10))/2</f>
        <v>0.9768556902137775</v>
      </c>
      <c r="D41" s="10">
        <f>LOG(Difference!B44,10)-LOG(Difference!A44,10)</f>
        <v>0.054931367137729725</v>
      </c>
    </row>
    <row r="42" spans="1:4" ht="12.75">
      <c r="A42" s="1">
        <v>17.5</v>
      </c>
      <c r="B42" s="1">
        <v>20.7</v>
      </c>
      <c r="C42" s="10">
        <f>(LOG(Difference!A45,10)+LOG(Difference!B45,10))/2</f>
        <v>1.279504197071606</v>
      </c>
      <c r="D42" s="10">
        <f>LOG(Difference!B45,10)-LOG(Difference!A45,10)</f>
        <v>0.07293229677062318</v>
      </c>
    </row>
    <row r="43" spans="1:4" ht="12.75">
      <c r="A43" s="1">
        <v>11.8</v>
      </c>
      <c r="B43" s="1">
        <v>13.7</v>
      </c>
      <c r="C43" s="10">
        <f>(LOG(Difference!A46,10)+LOG(Difference!B46,10))/2</f>
        <v>1.1043012872312659</v>
      </c>
      <c r="D43" s="10">
        <f>LOG(Difference!B46,10)-LOG(Difference!A46,10)</f>
        <v>0.06483855985028142</v>
      </c>
    </row>
    <row r="44" spans="1:4" ht="12.75">
      <c r="A44" s="1">
        <v>3.8</v>
      </c>
      <c r="B44" s="1">
        <v>4.3</v>
      </c>
      <c r="C44" s="10">
        <f>(LOG(Difference!A47,10)+LOG(Difference!B47,10))/2</f>
        <v>0.6066260260981982</v>
      </c>
      <c r="D44" s="10">
        <f>LOG(Difference!B47,10)-LOG(Difference!A47,10)</f>
        <v>0.053684858962776416</v>
      </c>
    </row>
    <row r="45" spans="1:4" ht="12.75">
      <c r="A45" s="1">
        <v>4</v>
      </c>
      <c r="B45" s="1">
        <v>4.2</v>
      </c>
      <c r="C45" s="10">
        <f>(LOG(Difference!A48,10)+LOG(Difference!B48,10))/2</f>
        <v>0.6126546408629314</v>
      </c>
      <c r="D45" s="10">
        <f>LOG(Difference!B48,10)-LOG(Difference!A48,10)</f>
        <v>0.02118929906993816</v>
      </c>
    </row>
    <row r="46" spans="1:4" ht="12.75">
      <c r="A46" s="1">
        <v>11.5</v>
      </c>
      <c r="B46" s="1">
        <v>13.7</v>
      </c>
      <c r="C46" s="10">
        <f>(LOG(Difference!A49,10)+LOG(Difference!B49,10))/2</f>
        <v>1.0987092037550092</v>
      </c>
      <c r="D46" s="10">
        <f>LOG(Difference!B49,10)-LOG(Difference!A49,10)</f>
        <v>0.0760227268027951</v>
      </c>
    </row>
    <row r="47" spans="1:4" ht="12.75">
      <c r="A47" s="1">
        <v>7.6</v>
      </c>
      <c r="B47" s="1">
        <v>9.3</v>
      </c>
      <c r="C47" s="10">
        <f>(LOG(Difference!A50,10)+LOG(Difference!B50,10))/2</f>
        <v>0.9246482704173631</v>
      </c>
      <c r="D47" s="10">
        <f>LOG(Difference!B50,10)-LOG(Difference!A50,10)</f>
        <v>0.08766935627314398</v>
      </c>
    </row>
    <row r="48" spans="1:4" ht="12.75">
      <c r="A48" s="1">
        <v>11.1</v>
      </c>
      <c r="B48" s="1">
        <v>13.5</v>
      </c>
      <c r="C48" s="10">
        <f>(LOG(Difference!A51,10)+LOG(Difference!B51,10))/2</f>
        <v>1.0878283736408316</v>
      </c>
      <c r="D48" s="10">
        <f>LOG(Difference!B51,10)-LOG(Difference!A51,10)</f>
        <v>0.08501078970834852</v>
      </c>
    </row>
    <row r="49" spans="1:4" ht="12.75">
      <c r="A49" s="1">
        <v>18.4</v>
      </c>
      <c r="B49" s="1">
        <v>23.4</v>
      </c>
      <c r="C49" s="10">
        <f>(LOG(Difference!A52,10)+LOG(Difference!B52,10))/2</f>
        <v>1.3170168402098397</v>
      </c>
      <c r="D49" s="10">
        <f>LOG(Difference!B52,10)-LOG(Difference!A52,10)</f>
        <v>0.10439803440060635</v>
      </c>
    </row>
    <row r="50" spans="1:4" ht="12.75">
      <c r="A50" s="1">
        <v>4.1</v>
      </c>
      <c r="B50" s="1">
        <v>5.2</v>
      </c>
      <c r="C50" s="10">
        <f>(LOG(Difference!A53,10)+LOG(Difference!B53,10))/2</f>
        <v>0.6643936001772672</v>
      </c>
      <c r="D50" s="10">
        <f>LOG(Difference!B53,10)-LOG(Difference!A53,10)</f>
        <v>0.10321948691506366</v>
      </c>
    </row>
    <row r="51" spans="1:4" ht="12.75">
      <c r="A51" s="1">
        <v>9.4</v>
      </c>
      <c r="B51" s="1">
        <v>11.4</v>
      </c>
      <c r="C51" s="10">
        <f>(LOG(Difference!A54,10)+LOG(Difference!B54,10))/2</f>
        <v>1.0150163524680855</v>
      </c>
      <c r="D51" s="10">
        <f>LOG(Difference!B54,10)-LOG(Difference!A54,10)</f>
        <v>0.08377699773677383</v>
      </c>
    </row>
    <row r="52" spans="1:4" ht="12.75">
      <c r="A52" s="1">
        <v>5.5</v>
      </c>
      <c r="B52" s="1">
        <v>6.7</v>
      </c>
      <c r="C52" s="10">
        <f>(LOG(Difference!A55,10)+LOG(Difference!B55,10))/2</f>
        <v>0.7832187460975351</v>
      </c>
      <c r="D52" s="10">
        <f>LOG(Difference!B55,10)-LOG(Difference!A55,10)</f>
        <v>0.08571211320658267</v>
      </c>
    </row>
    <row r="53" spans="1:4" ht="12.75">
      <c r="A53" s="1">
        <v>5.5</v>
      </c>
      <c r="B53" s="1">
        <v>7.1</v>
      </c>
      <c r="C53" s="10">
        <f>(LOG(Difference!A56,10)+LOG(Difference!B56,10))/2</f>
        <v>0.7958105191066596</v>
      </c>
      <c r="D53" s="10">
        <f>LOG(Difference!B56,10)-LOG(Difference!A56,10)</f>
        <v>0.11089565922483147</v>
      </c>
    </row>
    <row r="54" spans="1:4" ht="12.75">
      <c r="A54" s="1">
        <v>5</v>
      </c>
      <c r="B54" s="1">
        <v>5.4</v>
      </c>
      <c r="C54" s="10">
        <f>(LOG(Difference!A57,10)+LOG(Difference!B57,10))/2</f>
        <v>0.7156818820794937</v>
      </c>
      <c r="D54" s="10">
        <f>LOG(Difference!B57,10)-LOG(Difference!A57,10)</f>
        <v>0.03342375548694976</v>
      </c>
    </row>
  </sheetData>
  <printOptions/>
  <pageMargins left="0.75" right="0.75" top="1" bottom="1" header="0.5" footer="0.5"/>
  <pageSetup horizontalDpi="600" verticalDpi="600" orientation="landscape" paperSize="9" r:id="rId4"/>
  <drawing r:id="rId3"/>
  <legacyDrawing r:id="rId2"/>
  <oleObjects>
    <oleObject progId="Prism.Document" shapeId="58101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3">
      <selection activeCell="D23" sqref="D23"/>
    </sheetView>
  </sheetViews>
  <sheetFormatPr defaultColWidth="9.140625" defaultRowHeight="12.75"/>
  <cols>
    <col min="1" max="1" width="15.00390625" style="0" bestFit="1" customWidth="1"/>
    <col min="2" max="2" width="3.8515625" style="0" customWidth="1"/>
    <col min="3" max="3" width="16.57421875" style="0" bestFit="1" customWidth="1"/>
    <col min="4" max="5" width="12.00390625" style="0" bestFit="1" customWidth="1"/>
    <col min="6" max="6" width="12.00390625" style="0" customWidth="1"/>
    <col min="7" max="8" width="16.421875" style="0" bestFit="1" customWidth="1"/>
    <col min="9" max="9" width="12.00390625" style="0" bestFit="1" customWidth="1"/>
  </cols>
  <sheetData>
    <row r="1" ht="12.75">
      <c r="A1" t="s">
        <v>51</v>
      </c>
    </row>
    <row r="2" ht="12.75">
      <c r="A2" t="s">
        <v>53</v>
      </c>
    </row>
    <row r="3" ht="12.75">
      <c r="A3" t="s">
        <v>49</v>
      </c>
    </row>
    <row r="4" ht="13.5" thickBot="1"/>
    <row r="5" spans="1:8" ht="12.75">
      <c r="A5" s="9" t="s">
        <v>43</v>
      </c>
      <c r="B5" s="9"/>
      <c r="C5" s="8" t="s">
        <v>84</v>
      </c>
      <c r="D5" s="8"/>
      <c r="G5" s="18" t="s">
        <v>48</v>
      </c>
      <c r="H5" s="11" t="s">
        <v>85</v>
      </c>
    </row>
    <row r="6" spans="1:9" ht="12.75">
      <c r="A6" s="10">
        <v>0.07310709833543172</v>
      </c>
      <c r="B6" s="10"/>
      <c r="C6" s="6"/>
      <c r="D6" s="6"/>
      <c r="G6" s="3"/>
      <c r="H6" s="12"/>
      <c r="I6" s="17"/>
    </row>
    <row r="7" spans="1:9" ht="12.75">
      <c r="A7" s="10">
        <v>0.09066106373105487</v>
      </c>
      <c r="B7" s="10"/>
      <c r="C7" s="20" t="s">
        <v>2</v>
      </c>
      <c r="D7" s="6">
        <v>0.07428715147998545</v>
      </c>
      <c r="F7" s="4" t="s">
        <v>2</v>
      </c>
      <c r="G7" s="12">
        <v>0.07428715147998545</v>
      </c>
      <c r="H7" s="12">
        <f>10^D7</f>
        <v>1.1865530267065212</v>
      </c>
      <c r="I7" s="16"/>
    </row>
    <row r="8" spans="1:9" ht="12.75">
      <c r="A8" s="10">
        <v>0.07188200730612537</v>
      </c>
      <c r="B8" s="10"/>
      <c r="C8" s="20" t="s">
        <v>4</v>
      </c>
      <c r="D8" s="6">
        <v>0.00388180137386835</v>
      </c>
      <c r="F8" s="15" t="s">
        <v>16</v>
      </c>
      <c r="G8" s="3">
        <f>D7+2*D8</f>
        <v>0.08205075422772215</v>
      </c>
      <c r="H8" s="12">
        <f>10^(D7+2*D8)</f>
        <v>1.2079549956399316</v>
      </c>
      <c r="I8" s="6"/>
    </row>
    <row r="9" spans="1:8" ht="12.75">
      <c r="A9" s="10">
        <v>0.1296338578166799</v>
      </c>
      <c r="B9" s="10"/>
      <c r="C9" s="6" t="s">
        <v>5</v>
      </c>
      <c r="D9" s="6">
        <v>0.0760227268027951</v>
      </c>
      <c r="F9" s="15" t="s">
        <v>17</v>
      </c>
      <c r="G9" s="3">
        <f>D7-2*D8</f>
        <v>0.06652354873224875</v>
      </c>
      <c r="H9" s="12">
        <f>10^(D7-2*D8)</f>
        <v>1.1655302476236267</v>
      </c>
    </row>
    <row r="10" spans="1:8" ht="12.75">
      <c r="A10" s="10">
        <v>0.052936075187798415</v>
      </c>
      <c r="B10" s="10"/>
      <c r="C10" s="6" t="s">
        <v>6</v>
      </c>
      <c r="D10" s="6">
        <v>0.07378621416091868</v>
      </c>
      <c r="G10" s="3"/>
      <c r="H10" s="12"/>
    </row>
    <row r="11" spans="1:8" ht="12.75">
      <c r="A11" s="10">
        <v>0.08040633707693112</v>
      </c>
      <c r="B11" s="10"/>
      <c r="C11" s="6" t="s">
        <v>7</v>
      </c>
      <c r="D11" s="6">
        <v>0.02772160668530013</v>
      </c>
      <c r="G11" s="3"/>
      <c r="H11" s="12"/>
    </row>
    <row r="12" spans="1:9" ht="12.75">
      <c r="A12" s="10">
        <v>0.050409503477600426</v>
      </c>
      <c r="B12" s="10"/>
      <c r="C12" s="6" t="s">
        <v>8</v>
      </c>
      <c r="D12" s="6">
        <v>0.0007684874772144767</v>
      </c>
      <c r="F12" s="19" t="s">
        <v>54</v>
      </c>
      <c r="G12" s="3"/>
      <c r="H12" s="12"/>
      <c r="I12" s="6"/>
    </row>
    <row r="13" spans="1:9" ht="12.75">
      <c r="A13" s="10">
        <v>0.08973142838093295</v>
      </c>
      <c r="B13" s="10"/>
      <c r="C13" s="6" t="s">
        <v>9</v>
      </c>
      <c r="D13" s="6">
        <v>0.3195277349776866</v>
      </c>
      <c r="F13" s="5" t="s">
        <v>55</v>
      </c>
      <c r="G13" s="3"/>
      <c r="H13" s="12"/>
      <c r="I13" s="6"/>
    </row>
    <row r="14" spans="1:9" ht="12.75">
      <c r="A14" s="10">
        <v>0.040617850908264086</v>
      </c>
      <c r="B14" s="10"/>
      <c r="C14" s="6" t="s">
        <v>10</v>
      </c>
      <c r="D14" s="6">
        <v>0.23022381097638334</v>
      </c>
      <c r="G14" s="3"/>
      <c r="H14" s="12"/>
      <c r="I14" s="6"/>
    </row>
    <row r="15" spans="1:9" ht="12.75">
      <c r="A15" s="10">
        <v>0.14437684587847466</v>
      </c>
      <c r="B15" s="10"/>
      <c r="C15" s="6" t="s">
        <v>11</v>
      </c>
      <c r="D15" s="6">
        <v>0.1256274098656357</v>
      </c>
      <c r="G15" s="3"/>
      <c r="H15" s="12"/>
      <c r="I15" s="6"/>
    </row>
    <row r="16" spans="1:9" ht="12.75">
      <c r="A16" s="10">
        <v>0.0921462232119925</v>
      </c>
      <c r="B16" s="10"/>
      <c r="C16" s="6" t="s">
        <v>12</v>
      </c>
      <c r="D16" s="6">
        <v>0.01874943601283896</v>
      </c>
      <c r="E16" t="s">
        <v>50</v>
      </c>
      <c r="G16" s="3"/>
      <c r="H16" s="12"/>
      <c r="I16" s="6"/>
    </row>
    <row r="17" spans="1:4" ht="12.75">
      <c r="A17" s="10">
        <v>0.041964501543535926</v>
      </c>
      <c r="B17" s="10"/>
      <c r="C17" s="6" t="s">
        <v>13</v>
      </c>
      <c r="D17" s="6">
        <v>0.14437684587847466</v>
      </c>
    </row>
    <row r="18" spans="1:9" ht="12.75">
      <c r="A18" s="10">
        <v>0.12199435596151864</v>
      </c>
      <c r="B18" s="10"/>
      <c r="C18" s="6" t="s">
        <v>14</v>
      </c>
      <c r="D18" s="6">
        <v>3.788644725479258</v>
      </c>
      <c r="G18" s="3"/>
      <c r="H18" s="12"/>
      <c r="I18" s="6"/>
    </row>
    <row r="19" spans="1:9" ht="13.5" thickBot="1">
      <c r="A19" s="10">
        <v>0.07378621416091868</v>
      </c>
      <c r="B19" s="10"/>
      <c r="C19" s="7" t="s">
        <v>15</v>
      </c>
      <c r="D19" s="7">
        <v>51</v>
      </c>
      <c r="G19" s="12"/>
      <c r="H19" s="6"/>
      <c r="I19" s="6"/>
    </row>
    <row r="20" spans="1:9" ht="12.75">
      <c r="A20" s="10">
        <v>0.1354041702864649</v>
      </c>
      <c r="B20" s="10"/>
      <c r="I20" s="6"/>
    </row>
    <row r="21" spans="1:2" ht="12.75">
      <c r="A21" s="10">
        <v>0.06366907986937742</v>
      </c>
      <c r="B21" s="10"/>
    </row>
    <row r="22" spans="1:2" ht="12.75">
      <c r="A22" s="10">
        <v>0.07846399653380765</v>
      </c>
      <c r="B22" s="10"/>
    </row>
    <row r="23" spans="1:2" ht="12.75">
      <c r="A23" s="10">
        <v>0.05931400121598207</v>
      </c>
      <c r="B23" s="10"/>
    </row>
    <row r="24" spans="1:2" ht="12.75">
      <c r="A24" s="10">
        <v>0.05886665922082135</v>
      </c>
      <c r="B24" s="10"/>
    </row>
    <row r="25" spans="1:2" ht="12.75">
      <c r="A25" s="10">
        <v>0.01874943601283896</v>
      </c>
      <c r="B25" s="10"/>
    </row>
    <row r="26" spans="1:2" ht="12.75">
      <c r="A26" s="10">
        <v>0.07963624292727589</v>
      </c>
      <c r="B26" s="10"/>
    </row>
    <row r="27" spans="1:2" ht="12.75">
      <c r="A27" s="10">
        <v>0.08261442188601875</v>
      </c>
      <c r="B27" s="10"/>
    </row>
    <row r="28" spans="1:2" ht="12.75">
      <c r="A28" s="10">
        <v>0.07918124604762489</v>
      </c>
      <c r="B28" s="10"/>
    </row>
    <row r="29" spans="1:2" ht="12.75">
      <c r="A29" s="10">
        <v>0.09177037335564531</v>
      </c>
      <c r="B29" s="10"/>
    </row>
    <row r="30" spans="1:2" ht="12.75">
      <c r="A30" s="10">
        <v>0.038344992076219775</v>
      </c>
      <c r="B30" s="10"/>
    </row>
    <row r="31" spans="1:2" ht="12.75">
      <c r="A31" s="10">
        <v>0.0564813559524483</v>
      </c>
      <c r="B31" s="10"/>
    </row>
    <row r="32" spans="1:2" ht="12.75">
      <c r="A32" s="10">
        <v>0.09828654183685992</v>
      </c>
      <c r="B32" s="10"/>
    </row>
    <row r="33" spans="1:2" ht="12.75">
      <c r="A33" s="10">
        <v>0.02118929906993816</v>
      </c>
      <c r="B33" s="10"/>
    </row>
    <row r="34" spans="1:2" ht="12.75">
      <c r="A34" s="10">
        <v>0.07438236316585611</v>
      </c>
      <c r="B34" s="10"/>
    </row>
    <row r="35" spans="1:2" ht="12.75">
      <c r="A35" s="10">
        <v>0.07849785569118661</v>
      </c>
      <c r="B35" s="10"/>
    </row>
    <row r="36" spans="1:2" ht="12.75">
      <c r="A36" s="10">
        <v>0.03915212396214829</v>
      </c>
      <c r="B36" s="10"/>
    </row>
    <row r="37" spans="1:2" ht="12.75">
      <c r="A37" s="10">
        <v>0.0806559316136305</v>
      </c>
      <c r="B37" s="10"/>
    </row>
    <row r="38" spans="1:2" ht="12.75">
      <c r="A38" s="10">
        <v>0.07378621416091868</v>
      </c>
      <c r="B38" s="10"/>
    </row>
    <row r="39" spans="1:2" ht="12.75">
      <c r="A39" s="10">
        <v>0.055951405329150106</v>
      </c>
      <c r="B39" s="10"/>
    </row>
    <row r="40" spans="1:2" ht="12.75">
      <c r="A40" s="10">
        <v>0.09426991684184804</v>
      </c>
      <c r="B40" s="10"/>
    </row>
    <row r="41" spans="1:2" ht="12.75">
      <c r="A41" s="10">
        <v>0.05943718785186769</v>
      </c>
      <c r="B41" s="10"/>
    </row>
    <row r="42" spans="1:2" ht="12.75">
      <c r="A42" s="10">
        <v>0.07918124604762478</v>
      </c>
      <c r="B42" s="10"/>
    </row>
    <row r="43" spans="1:2" ht="12.75">
      <c r="A43" s="10">
        <v>0.054931367137729725</v>
      </c>
      <c r="B43" s="10"/>
    </row>
    <row r="44" spans="1:2" ht="12.75">
      <c r="A44" s="10">
        <v>0.07293229677062318</v>
      </c>
      <c r="B44" s="10"/>
    </row>
    <row r="45" spans="1:2" ht="12.75">
      <c r="A45" s="10">
        <v>0.06483855985028142</v>
      </c>
      <c r="B45" s="10"/>
    </row>
    <row r="46" spans="1:2" ht="12.75">
      <c r="A46" s="10">
        <v>0.053684858962776416</v>
      </c>
      <c r="B46" s="10"/>
    </row>
    <row r="47" spans="1:2" ht="12.75">
      <c r="A47" s="10">
        <v>0.02118929906993816</v>
      </c>
      <c r="B47" s="10"/>
    </row>
    <row r="48" spans="1:2" ht="12.75">
      <c r="A48" s="10">
        <v>0.0760227268027951</v>
      </c>
      <c r="B48" s="10"/>
    </row>
    <row r="49" spans="1:2" ht="12.75">
      <c r="A49" s="10">
        <v>0.08766935627314398</v>
      </c>
      <c r="B49" s="10"/>
    </row>
    <row r="50" spans="1:2" ht="12.75">
      <c r="A50" s="10">
        <v>0.08501078970834852</v>
      </c>
      <c r="B50" s="10"/>
    </row>
    <row r="51" spans="1:2" ht="12.75">
      <c r="A51" s="10">
        <v>0.10439803440060635</v>
      </c>
      <c r="B51" s="10"/>
    </row>
    <row r="52" spans="1:2" ht="12.75">
      <c r="A52" s="10">
        <v>0.10321948691506366</v>
      </c>
      <c r="B52" s="10"/>
    </row>
    <row r="53" spans="1:2" ht="12.75">
      <c r="A53" s="10">
        <v>0.08377699773677383</v>
      </c>
      <c r="B53" s="10"/>
    </row>
    <row r="54" spans="1:2" ht="12.75">
      <c r="A54" s="10">
        <v>0.08571211320658267</v>
      </c>
      <c r="B54" s="10"/>
    </row>
    <row r="55" spans="1:2" ht="12.75">
      <c r="A55" s="10">
        <v>0.11089565922483147</v>
      </c>
      <c r="B55" s="10"/>
    </row>
    <row r="56" spans="1:2" ht="12.75">
      <c r="A56" s="10">
        <v>0.03342375548694976</v>
      </c>
      <c r="B56" s="10"/>
    </row>
  </sheetData>
  <printOptions/>
  <pageMargins left="0.75" right="0.75" top="1" bottom="1" header="0.5" footer="0.5"/>
  <pageSetup horizontalDpi="600" verticalDpi="600" orientation="landscape" paperSize="9" r:id="rId4"/>
  <drawing r:id="rId3"/>
  <legacyDrawing r:id="rId2"/>
  <oleObjects>
    <oleObject progId="Prism.Document" shapeId="59771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30">
      <selection activeCell="D43" sqref="D42:D43"/>
    </sheetView>
  </sheetViews>
  <sheetFormatPr defaultColWidth="9.140625" defaultRowHeight="12.75"/>
  <cols>
    <col min="1" max="1" width="10.28125" style="0" bestFit="1" customWidth="1"/>
    <col min="3" max="3" width="5.8515625" style="0" customWidth="1"/>
    <col min="4" max="4" width="18.7109375" style="0" bestFit="1" customWidth="1"/>
    <col min="5" max="5" width="12.57421875" style="0" bestFit="1" customWidth="1"/>
    <col min="6" max="6" width="13.7109375" style="0" bestFit="1" customWidth="1"/>
    <col min="7" max="7" width="12.57421875" style="0" bestFit="1" customWidth="1"/>
    <col min="8" max="8" width="12.421875" style="0" bestFit="1" customWidth="1"/>
    <col min="9" max="9" width="13.57421875" style="0" bestFit="1" customWidth="1"/>
    <col min="10" max="10" width="12.00390625" style="0" bestFit="1" customWidth="1"/>
    <col min="11" max="11" width="12.57421875" style="0" bestFit="1" customWidth="1"/>
    <col min="12" max="12" width="12.28125" style="0" bestFit="1" customWidth="1"/>
  </cols>
  <sheetData>
    <row r="1" ht="12.75">
      <c r="A1" t="s">
        <v>59</v>
      </c>
    </row>
    <row r="3" spans="1:7" ht="12.75">
      <c r="A3" s="4" t="s">
        <v>0</v>
      </c>
      <c r="B3" s="4" t="s">
        <v>1</v>
      </c>
      <c r="C3" s="4"/>
      <c r="D3" s="3"/>
      <c r="E3" s="10"/>
      <c r="F3" s="3"/>
      <c r="G3" s="3"/>
    </row>
    <row r="4" spans="1:7" ht="12.75">
      <c r="A4" s="1">
        <v>6</v>
      </c>
      <c r="B4" s="1">
        <v>7.1</v>
      </c>
      <c r="C4" s="1"/>
      <c r="D4" t="s">
        <v>18</v>
      </c>
      <c r="F4" s="3"/>
      <c r="G4" s="3"/>
    </row>
    <row r="5" spans="1:7" ht="13.5" thickBot="1">
      <c r="A5" s="1">
        <v>5.6</v>
      </c>
      <c r="B5" s="1">
        <v>6.9</v>
      </c>
      <c r="C5" s="1"/>
      <c r="F5" s="3"/>
      <c r="G5" s="3"/>
    </row>
    <row r="6" spans="1:7" ht="12.75">
      <c r="A6" s="1">
        <v>5</v>
      </c>
      <c r="B6" s="1">
        <v>5.9</v>
      </c>
      <c r="C6" s="1"/>
      <c r="D6" s="8" t="s">
        <v>19</v>
      </c>
      <c r="E6" s="8"/>
      <c r="F6" s="3"/>
      <c r="G6" s="3"/>
    </row>
    <row r="7" spans="1:7" ht="12.75">
      <c r="A7" s="1">
        <v>6.9</v>
      </c>
      <c r="B7" s="1">
        <v>9.3</v>
      </c>
      <c r="C7" s="1"/>
      <c r="D7" s="6" t="s">
        <v>20</v>
      </c>
      <c r="E7" s="6">
        <v>0.9943823262672297</v>
      </c>
      <c r="F7" s="3"/>
      <c r="G7" s="25" t="s">
        <v>89</v>
      </c>
    </row>
    <row r="8" spans="1:7" ht="12.75">
      <c r="A8" s="1">
        <v>5.4</v>
      </c>
      <c r="B8" s="1">
        <v>6.1</v>
      </c>
      <c r="C8" s="1"/>
      <c r="D8" s="6" t="s">
        <v>21</v>
      </c>
      <c r="E8" s="6">
        <v>0.9887962107926271</v>
      </c>
      <c r="F8" s="3"/>
      <c r="G8" s="3"/>
    </row>
    <row r="9" spans="1:7" ht="12.75">
      <c r="A9" s="1">
        <v>5.9</v>
      </c>
      <c r="B9" s="1">
        <v>7.1</v>
      </c>
      <c r="C9" s="1"/>
      <c r="D9" s="6" t="s">
        <v>22</v>
      </c>
      <c r="E9" s="6">
        <v>0.9885675620332931</v>
      </c>
      <c r="F9" s="3"/>
      <c r="G9" s="3"/>
    </row>
    <row r="10" spans="1:7" ht="12.75">
      <c r="A10" s="1">
        <v>6.5</v>
      </c>
      <c r="B10" s="1">
        <v>7.3</v>
      </c>
      <c r="C10" s="1"/>
      <c r="D10" s="6" t="s">
        <v>4</v>
      </c>
      <c r="E10" s="6">
        <v>0.4859157298270046</v>
      </c>
      <c r="F10" s="3"/>
      <c r="G10" s="3"/>
    </row>
    <row r="11" spans="1:7" ht="13.5" thickBot="1">
      <c r="A11" s="1">
        <v>12.2</v>
      </c>
      <c r="B11" s="1">
        <v>15</v>
      </c>
      <c r="C11" s="1"/>
      <c r="D11" s="7" t="s">
        <v>23</v>
      </c>
      <c r="E11" s="7">
        <v>51</v>
      </c>
      <c r="F11" s="3"/>
      <c r="G11" s="3"/>
    </row>
    <row r="12" spans="1:7" ht="12.75">
      <c r="A12" s="1">
        <v>5.1</v>
      </c>
      <c r="B12" s="1">
        <v>5.6</v>
      </c>
      <c r="C12" s="1"/>
      <c r="F12" s="3"/>
      <c r="G12" s="3"/>
    </row>
    <row r="13" spans="1:7" ht="13.5" thickBot="1">
      <c r="A13" s="1">
        <v>7.1</v>
      </c>
      <c r="B13" s="1">
        <v>9.9</v>
      </c>
      <c r="C13" s="1"/>
      <c r="D13" t="s">
        <v>24</v>
      </c>
      <c r="F13" s="3"/>
      <c r="G13" s="3"/>
    </row>
    <row r="14" spans="1:9" ht="12.75">
      <c r="A14" s="1">
        <v>5.5</v>
      </c>
      <c r="B14" s="1">
        <v>6.8</v>
      </c>
      <c r="C14" s="1"/>
      <c r="D14" s="11"/>
      <c r="E14" s="11" t="s">
        <v>29</v>
      </c>
      <c r="F14" s="11" t="s">
        <v>30</v>
      </c>
      <c r="G14" s="11" t="s">
        <v>31</v>
      </c>
      <c r="H14" s="11" t="s">
        <v>32</v>
      </c>
      <c r="I14" s="11" t="s">
        <v>33</v>
      </c>
    </row>
    <row r="15" spans="1:9" ht="12.75">
      <c r="A15" s="1">
        <v>6.9</v>
      </c>
      <c r="B15" s="1">
        <v>7.6</v>
      </c>
      <c r="C15" s="1"/>
      <c r="D15" s="6" t="s">
        <v>25</v>
      </c>
      <c r="E15" s="6">
        <v>1</v>
      </c>
      <c r="F15" s="12">
        <v>1021.0802131933963</v>
      </c>
      <c r="G15" s="12">
        <v>1021.0802131933963</v>
      </c>
      <c r="H15" s="6">
        <v>4324.52034147112</v>
      </c>
      <c r="I15" s="6">
        <v>1.8467891734624273E-49</v>
      </c>
    </row>
    <row r="16" spans="1:9" ht="12.75">
      <c r="A16" s="1">
        <v>3.7</v>
      </c>
      <c r="B16" s="1">
        <v>4.9</v>
      </c>
      <c r="C16" s="1"/>
      <c r="D16" s="6" t="s">
        <v>26</v>
      </c>
      <c r="E16" s="6">
        <v>49</v>
      </c>
      <c r="F16" s="12">
        <v>11.569590728172216</v>
      </c>
      <c r="G16" s="12">
        <v>0.23611409649331053</v>
      </c>
      <c r="H16" s="6"/>
      <c r="I16" s="6"/>
    </row>
    <row r="17" spans="1:9" ht="13.5" thickBot="1">
      <c r="A17" s="1">
        <v>10.8</v>
      </c>
      <c r="B17" s="1">
        <v>12.8</v>
      </c>
      <c r="C17" s="1"/>
      <c r="D17" s="7" t="s">
        <v>27</v>
      </c>
      <c r="E17" s="7">
        <v>50</v>
      </c>
      <c r="F17" s="13">
        <v>1032.6498039215685</v>
      </c>
      <c r="G17" s="13"/>
      <c r="H17" s="7"/>
      <c r="I17" s="7"/>
    </row>
    <row r="18" spans="1:7" ht="13.5" thickBot="1">
      <c r="A18" s="1">
        <v>4.1</v>
      </c>
      <c r="B18" s="1">
        <v>5.6</v>
      </c>
      <c r="C18" s="1"/>
      <c r="F18" s="3"/>
      <c r="G18" s="3"/>
    </row>
    <row r="19" spans="1:12" ht="12.75">
      <c r="A19" s="1">
        <v>3.8</v>
      </c>
      <c r="B19" s="1">
        <v>4.4</v>
      </c>
      <c r="C19" s="1"/>
      <c r="D19" s="11"/>
      <c r="E19" s="11" t="s">
        <v>34</v>
      </c>
      <c r="F19" s="11" t="s">
        <v>4</v>
      </c>
      <c r="G19" s="11" t="s">
        <v>35</v>
      </c>
      <c r="H19" s="11" t="s">
        <v>36</v>
      </c>
      <c r="I19" s="11" t="s">
        <v>37</v>
      </c>
      <c r="J19" s="11" t="s">
        <v>38</v>
      </c>
      <c r="K19" s="11" t="s">
        <v>39</v>
      </c>
      <c r="L19" s="11" t="s">
        <v>40</v>
      </c>
    </row>
    <row r="20" spans="1:12" ht="12.75">
      <c r="A20" s="1">
        <v>10.1</v>
      </c>
      <c r="B20" s="1">
        <v>12.1</v>
      </c>
      <c r="C20" s="1"/>
      <c r="D20" s="6" t="s">
        <v>28</v>
      </c>
      <c r="E20" s="6">
        <v>-0.21307662865718463</v>
      </c>
      <c r="F20" s="12">
        <v>0.1594325814526613</v>
      </c>
      <c r="G20" s="12">
        <v>-1.3364685355762826</v>
      </c>
      <c r="H20" s="6">
        <v>0.18756920446649294</v>
      </c>
      <c r="I20" s="6">
        <v>-0.5334682020153296</v>
      </c>
      <c r="J20" s="6">
        <v>0.10731494470096037</v>
      </c>
      <c r="K20" s="6">
        <v>-0.5334682020153296</v>
      </c>
      <c r="L20" s="6">
        <v>0.10731494470096037</v>
      </c>
    </row>
    <row r="21" spans="1:12" ht="13.5" thickBot="1">
      <c r="A21" s="1">
        <v>8.2</v>
      </c>
      <c r="B21" s="1">
        <v>9.4</v>
      </c>
      <c r="C21" s="1"/>
      <c r="D21" s="7" t="s">
        <v>41</v>
      </c>
      <c r="E21" s="7">
        <v>1.220512135440475</v>
      </c>
      <c r="F21" s="13">
        <v>0.0185597930697387</v>
      </c>
      <c r="G21" s="13">
        <v>65.7610853124484</v>
      </c>
      <c r="H21" s="7">
        <v>1.8467891734624752E-49</v>
      </c>
      <c r="I21" s="7">
        <v>1.1832148575024597</v>
      </c>
      <c r="J21" s="7">
        <v>1.2578094133784905</v>
      </c>
      <c r="K21" s="7">
        <v>1.1832148575024597</v>
      </c>
      <c r="L21" s="7">
        <v>1.2578094133784905</v>
      </c>
    </row>
    <row r="22" spans="1:3" ht="12.75">
      <c r="A22" s="1">
        <v>6.2</v>
      </c>
      <c r="B22" s="1">
        <v>7.1</v>
      </c>
      <c r="C22" s="1"/>
    </row>
    <row r="23" spans="1:3" ht="12.75">
      <c r="A23" s="1">
        <v>6.8</v>
      </c>
      <c r="B23" s="1">
        <v>7.1</v>
      </c>
      <c r="C23" s="1"/>
    </row>
    <row r="24" spans="1:4" ht="12.75">
      <c r="A24" s="1">
        <v>15.9</v>
      </c>
      <c r="B24" s="1">
        <v>19.1</v>
      </c>
      <c r="C24" s="1"/>
      <c r="D24" t="s">
        <v>60</v>
      </c>
    </row>
    <row r="25" spans="1:3" ht="12.75">
      <c r="A25" s="1">
        <v>10.5</v>
      </c>
      <c r="B25" s="1">
        <v>12.7</v>
      </c>
      <c r="C25" s="1"/>
    </row>
    <row r="26" spans="1:4" ht="12.75">
      <c r="A26" s="1">
        <v>13.5</v>
      </c>
      <c r="B26" s="1">
        <v>16.2</v>
      </c>
      <c r="C26" s="1"/>
      <c r="D26" t="s">
        <v>62</v>
      </c>
    </row>
    <row r="27" spans="1:5" ht="12.75">
      <c r="A27" s="2">
        <v>6.8</v>
      </c>
      <c r="B27" s="2">
        <v>8.4</v>
      </c>
      <c r="C27" s="2"/>
      <c r="E27" t="s">
        <v>61</v>
      </c>
    </row>
    <row r="28" spans="1:3" ht="12.75">
      <c r="A28" s="1">
        <v>6.5</v>
      </c>
      <c r="B28" s="1">
        <v>7.1</v>
      </c>
      <c r="C28" s="1"/>
    </row>
    <row r="29" spans="1:3" ht="12.75">
      <c r="A29" s="1">
        <v>3.6</v>
      </c>
      <c r="B29" s="1">
        <v>4.1</v>
      </c>
      <c r="C29" s="1"/>
    </row>
    <row r="30" spans="1:3" ht="12.75">
      <c r="A30" s="1">
        <v>6.3</v>
      </c>
      <c r="B30" s="1">
        <v>7.9</v>
      </c>
      <c r="C30" s="1"/>
    </row>
    <row r="31" spans="1:3" ht="12.75">
      <c r="A31" s="1">
        <v>4</v>
      </c>
      <c r="B31" s="1">
        <v>4.2</v>
      </c>
      <c r="C31" s="1"/>
    </row>
    <row r="32" spans="1:3" ht="12.75">
      <c r="A32" s="1">
        <v>9.1</v>
      </c>
      <c r="B32" s="1">
        <v>10.8</v>
      </c>
      <c r="C32" s="1"/>
    </row>
    <row r="33" spans="1:3" ht="12.75">
      <c r="A33" s="1">
        <v>10.6</v>
      </c>
      <c r="B33" s="1">
        <v>12.7</v>
      </c>
      <c r="C33" s="1"/>
    </row>
    <row r="34" spans="1:3" ht="12.75">
      <c r="A34" s="1">
        <v>5.3</v>
      </c>
      <c r="B34" s="1">
        <v>5.8</v>
      </c>
      <c r="C34" s="1"/>
    </row>
    <row r="35" spans="1:3" ht="12.75">
      <c r="A35" s="1">
        <v>4.9</v>
      </c>
      <c r="B35" s="1">
        <v>5.9</v>
      </c>
      <c r="C35" s="1"/>
    </row>
    <row r="36" spans="1:3" ht="12.75">
      <c r="A36" s="1">
        <v>16.2</v>
      </c>
      <c r="B36" s="1">
        <v>19.2</v>
      </c>
      <c r="C36" s="1"/>
    </row>
    <row r="37" spans="1:3" ht="12.75">
      <c r="A37" s="1">
        <v>8</v>
      </c>
      <c r="B37" s="1">
        <v>9.1</v>
      </c>
      <c r="C37" s="1"/>
    </row>
    <row r="38" spans="1:3" ht="12.75">
      <c r="A38" s="1">
        <v>6.6</v>
      </c>
      <c r="B38" s="1">
        <v>8.2</v>
      </c>
      <c r="C38" s="1"/>
    </row>
    <row r="39" spans="1:3" ht="12.75">
      <c r="A39" s="1">
        <v>7.5</v>
      </c>
      <c r="B39" s="1">
        <v>8.6</v>
      </c>
      <c r="C39" s="1"/>
    </row>
    <row r="40" spans="1:3" ht="12.75">
      <c r="A40" s="1">
        <v>5</v>
      </c>
      <c r="B40" s="1">
        <v>6</v>
      </c>
      <c r="C40" s="1"/>
    </row>
    <row r="41" spans="1:3" ht="12.75">
      <c r="A41" s="1">
        <v>8.9</v>
      </c>
      <c r="B41" s="1">
        <v>10.1</v>
      </c>
      <c r="C41" s="1"/>
    </row>
    <row r="42" spans="1:3" ht="12.75">
      <c r="A42" s="1">
        <v>17.5</v>
      </c>
      <c r="B42" s="1">
        <v>20.7</v>
      </c>
      <c r="C42" s="1"/>
    </row>
    <row r="43" spans="1:3" ht="12.75">
      <c r="A43" s="1">
        <v>11.8</v>
      </c>
      <c r="B43" s="1">
        <v>13.7</v>
      </c>
      <c r="C43" s="1"/>
    </row>
    <row r="44" spans="1:3" ht="12.75">
      <c r="A44" s="1">
        <v>3.8</v>
      </c>
      <c r="B44" s="1">
        <v>4.3</v>
      </c>
      <c r="C44" s="1"/>
    </row>
    <row r="45" spans="1:3" ht="12.75">
      <c r="A45" s="1">
        <v>4</v>
      </c>
      <c r="B45" s="1">
        <v>4.2</v>
      </c>
      <c r="C45" s="1"/>
    </row>
    <row r="46" spans="1:3" ht="12.75">
      <c r="A46" s="1">
        <v>11.5</v>
      </c>
      <c r="B46" s="1">
        <v>13.7</v>
      </c>
      <c r="C46" s="1"/>
    </row>
    <row r="47" spans="1:3" ht="12.75">
      <c r="A47" s="1">
        <v>7.6</v>
      </c>
      <c r="B47" s="1">
        <v>9.3</v>
      </c>
      <c r="C47" s="1"/>
    </row>
    <row r="48" spans="1:3" ht="12.75">
      <c r="A48" s="1">
        <v>11.1</v>
      </c>
      <c r="B48" s="1">
        <v>13.5</v>
      </c>
      <c r="C48" s="1"/>
    </row>
    <row r="49" spans="1:3" ht="12.75">
      <c r="A49" s="1">
        <v>18.4</v>
      </c>
      <c r="B49" s="1">
        <v>23.4</v>
      </c>
      <c r="C49" s="1"/>
    </row>
    <row r="50" spans="1:3" ht="12.75">
      <c r="A50" s="1">
        <v>4.1</v>
      </c>
      <c r="B50" s="1">
        <v>5.2</v>
      </c>
      <c r="C50" s="1"/>
    </row>
    <row r="51" spans="1:3" ht="12.75">
      <c r="A51" s="1">
        <v>9.4</v>
      </c>
      <c r="B51" s="1">
        <v>11.4</v>
      </c>
      <c r="C51" s="1"/>
    </row>
    <row r="52" spans="1:3" ht="12.75">
      <c r="A52" s="1">
        <v>5.5</v>
      </c>
      <c r="B52" s="1">
        <v>6.7</v>
      </c>
      <c r="C52" s="1"/>
    </row>
    <row r="53" spans="1:3" ht="12.75">
      <c r="A53" s="1">
        <v>5.5</v>
      </c>
      <c r="B53" s="1">
        <v>7.1</v>
      </c>
      <c r="C53" s="1"/>
    </row>
    <row r="54" spans="1:3" ht="12.75">
      <c r="A54" s="1">
        <v>5</v>
      </c>
      <c r="B54" s="1">
        <v>5.4</v>
      </c>
      <c r="C54" s="1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Prism.Document" shapeId="93400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8515625" style="0" customWidth="1"/>
    <col min="2" max="2" width="10.7109375" style="10" customWidth="1"/>
    <col min="3" max="3" width="17.7109375" style="10" bestFit="1" customWidth="1"/>
    <col min="4" max="4" width="11.28125" style="23" bestFit="1" customWidth="1"/>
    <col min="5" max="5" width="21.8515625" style="23" bestFit="1" customWidth="1"/>
  </cols>
  <sheetData>
    <row r="1" spans="2:5" s="21" customFormat="1" ht="12.75">
      <c r="B1" s="9" t="s">
        <v>63</v>
      </c>
      <c r="C1" s="9" t="s">
        <v>64</v>
      </c>
      <c r="D1" s="22" t="s">
        <v>65</v>
      </c>
      <c r="E1" s="22" t="s">
        <v>66</v>
      </c>
    </row>
    <row r="2" spans="1:6" ht="12.75">
      <c r="A2" s="5" t="s">
        <v>67</v>
      </c>
      <c r="B2" s="9">
        <v>1</v>
      </c>
      <c r="C2" s="9" t="s">
        <v>68</v>
      </c>
      <c r="F2" t="s">
        <v>86</v>
      </c>
    </row>
    <row r="4" spans="1:6" ht="12.75">
      <c r="A4" t="s">
        <v>73</v>
      </c>
      <c r="B4" s="10">
        <v>1.187</v>
      </c>
      <c r="C4" s="10" t="s">
        <v>69</v>
      </c>
      <c r="F4" t="s">
        <v>78</v>
      </c>
    </row>
    <row r="5" spans="1:6" ht="12.75">
      <c r="A5" t="s">
        <v>70</v>
      </c>
      <c r="B5" s="10">
        <v>1.221</v>
      </c>
      <c r="C5" s="10" t="s">
        <v>71</v>
      </c>
      <c r="D5" s="23">
        <v>-0.21</v>
      </c>
      <c r="E5" s="24" t="s">
        <v>72</v>
      </c>
      <c r="F5" t="s">
        <v>79</v>
      </c>
    </row>
    <row r="6" spans="1:6" ht="12.75">
      <c r="A6" t="s">
        <v>83</v>
      </c>
      <c r="B6" s="10">
        <v>1.225</v>
      </c>
      <c r="C6" s="10" t="s">
        <v>75</v>
      </c>
      <c r="D6" s="23">
        <v>-0.25</v>
      </c>
      <c r="E6" s="24" t="s">
        <v>77</v>
      </c>
      <c r="F6" t="s">
        <v>80</v>
      </c>
    </row>
    <row r="7" spans="1:6" ht="12.75">
      <c r="A7" t="s">
        <v>74</v>
      </c>
      <c r="B7" s="10">
        <v>1.219</v>
      </c>
      <c r="C7" s="10" t="s">
        <v>76</v>
      </c>
      <c r="D7" s="23">
        <v>-0.23</v>
      </c>
      <c r="E7" s="24" t="s">
        <v>72</v>
      </c>
      <c r="F7" t="s">
        <v>80</v>
      </c>
    </row>
    <row r="9" ht="12.75">
      <c r="A9" s="5" t="s">
        <v>81</v>
      </c>
    </row>
    <row r="10" ht="12.75">
      <c r="A10" t="s">
        <v>82</v>
      </c>
    </row>
    <row r="11" ht="12.75">
      <c r="A11" t="s">
        <v>87</v>
      </c>
    </row>
    <row r="13" ht="12.75">
      <c r="A13" t="s">
        <v>88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Healthcare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user</cp:lastModifiedBy>
  <cp:lastPrinted>2008-03-07T03:00:08Z</cp:lastPrinted>
  <dcterms:created xsi:type="dcterms:W3CDTF">2008-02-06T22:43:58Z</dcterms:created>
  <dcterms:modified xsi:type="dcterms:W3CDTF">2008-06-09T09:45:19Z</dcterms:modified>
  <cp:category/>
  <cp:version/>
  <cp:contentType/>
  <cp:contentStatus/>
</cp:coreProperties>
</file>